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ka\Desktop\PREZIDIUM\"/>
    </mc:Choice>
  </mc:AlternateContent>
  <bookViews>
    <workbookView xWindow="0" yWindow="0" windowWidth="20490" windowHeight="7440"/>
  </bookViews>
  <sheets>
    <sheet name="VÝDAJE" sheetId="1" r:id="rId1"/>
    <sheet name="PŘÍJMY" sheetId="2" r:id="rId2"/>
    <sheet name="STAV" sheetId="3" r:id="rId3"/>
  </sheets>
  <calcPr calcId="152511"/>
</workbook>
</file>

<file path=xl/calcChain.xml><?xml version="1.0" encoding="utf-8"?>
<calcChain xmlns="http://schemas.openxmlformats.org/spreadsheetml/2006/main">
  <c r="M9" i="3" l="1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F43" i="2"/>
  <c r="P40" i="2"/>
  <c r="O40" i="2"/>
  <c r="N40" i="2"/>
  <c r="M40" i="2"/>
  <c r="L40" i="2"/>
  <c r="K40" i="2"/>
  <c r="J40" i="2"/>
  <c r="I40" i="2"/>
  <c r="H40" i="2"/>
  <c r="G40" i="2"/>
  <c r="F40" i="2" s="1"/>
  <c r="F39" i="2"/>
  <c r="E38" i="2"/>
  <c r="D37" i="2"/>
  <c r="D40" i="2" s="1"/>
  <c r="D43" i="2" s="1"/>
  <c r="F36" i="2"/>
  <c r="E36" i="2" s="1"/>
  <c r="F35" i="2"/>
  <c r="E35" i="2"/>
  <c r="F34" i="2"/>
  <c r="E34" i="2" s="1"/>
  <c r="D32" i="2"/>
  <c r="F31" i="2"/>
  <c r="E31" i="2"/>
  <c r="F30" i="2"/>
  <c r="E30" i="2" s="1"/>
  <c r="F29" i="2"/>
  <c r="D27" i="2"/>
  <c r="F26" i="2"/>
  <c r="E26" i="2" s="1"/>
  <c r="F25" i="2"/>
  <c r="E25" i="2"/>
  <c r="D23" i="2"/>
  <c r="F22" i="2"/>
  <c r="E22" i="2"/>
  <c r="F21" i="2"/>
  <c r="E21" i="2" s="1"/>
  <c r="F19" i="2"/>
  <c r="E19" i="2"/>
  <c r="D17" i="2"/>
  <c r="F16" i="2"/>
  <c r="E16" i="2" s="1"/>
  <c r="F15" i="2"/>
  <c r="E15" i="2"/>
  <c r="F14" i="2"/>
  <c r="E14" i="2" s="1"/>
  <c r="F13" i="2"/>
  <c r="E13" i="2"/>
  <c r="F12" i="2"/>
  <c r="E12" i="2" s="1"/>
  <c r="F11" i="2"/>
  <c r="E11" i="2"/>
  <c r="D9" i="2"/>
  <c r="F6" i="2"/>
  <c r="E6" i="2"/>
  <c r="F5" i="2"/>
  <c r="E5" i="2" s="1"/>
  <c r="F4" i="2"/>
  <c r="E4" i="2"/>
  <c r="R72" i="1"/>
  <c r="O72" i="1"/>
  <c r="L72" i="1"/>
  <c r="I71" i="1"/>
  <c r="H71" i="1" s="1"/>
  <c r="H70" i="1"/>
  <c r="F69" i="1"/>
  <c r="H68" i="1"/>
  <c r="G68" i="1"/>
  <c r="H67" i="1"/>
  <c r="G67" i="1" s="1"/>
  <c r="H66" i="1"/>
  <c r="G66" i="1"/>
  <c r="H65" i="1"/>
  <c r="G65" i="1" s="1"/>
  <c r="F63" i="1"/>
  <c r="H62" i="1"/>
  <c r="G62" i="1" s="1"/>
  <c r="H61" i="1"/>
  <c r="G61" i="1"/>
  <c r="H60" i="1"/>
  <c r="G60" i="1" s="1"/>
  <c r="H59" i="1"/>
  <c r="G59" i="1"/>
  <c r="H58" i="1"/>
  <c r="G58" i="1" s="1"/>
  <c r="H57" i="1"/>
  <c r="G57" i="1"/>
  <c r="H56" i="1"/>
  <c r="G56" i="1" s="1"/>
  <c r="F54" i="1"/>
  <c r="H53" i="1"/>
  <c r="G53" i="1" s="1"/>
  <c r="H52" i="1"/>
  <c r="G52" i="1"/>
  <c r="H51" i="1"/>
  <c r="G51" i="1" s="1"/>
  <c r="H50" i="1"/>
  <c r="H54" i="1" s="1"/>
  <c r="G50" i="1"/>
  <c r="H48" i="1"/>
  <c r="G48" i="1" s="1"/>
  <c r="F46" i="1"/>
  <c r="H45" i="1"/>
  <c r="G45" i="1" s="1"/>
  <c r="H44" i="1"/>
  <c r="G44" i="1"/>
  <c r="H43" i="1"/>
  <c r="G43" i="1" s="1"/>
  <c r="H42" i="1"/>
  <c r="G42" i="1"/>
  <c r="H41" i="1"/>
  <c r="G41" i="1" s="1"/>
  <c r="F39" i="1"/>
  <c r="H38" i="1"/>
  <c r="G38" i="1" s="1"/>
  <c r="H37" i="1"/>
  <c r="G37" i="1"/>
  <c r="H36" i="1"/>
  <c r="G36" i="1" s="1"/>
  <c r="H35" i="1"/>
  <c r="G35" i="1"/>
  <c r="H34" i="1"/>
  <c r="G34" i="1" s="1"/>
  <c r="H33" i="1"/>
  <c r="G33" i="1"/>
  <c r="H32" i="1"/>
  <c r="G32" i="1" s="1"/>
  <c r="H31" i="1"/>
  <c r="G31" i="1"/>
  <c r="H30" i="1"/>
  <c r="G30" i="1" s="1"/>
  <c r="F28" i="1"/>
  <c r="H27" i="1"/>
  <c r="G27" i="1" s="1"/>
  <c r="H26" i="1"/>
  <c r="G26" i="1"/>
  <c r="H25" i="1"/>
  <c r="G25" i="1" s="1"/>
  <c r="H24" i="1"/>
  <c r="G24" i="1"/>
  <c r="H23" i="1"/>
  <c r="G23" i="1" s="1"/>
  <c r="H22" i="1"/>
  <c r="G22" i="1"/>
  <c r="H21" i="1"/>
  <c r="G21" i="1" s="1"/>
  <c r="F19" i="1"/>
  <c r="H18" i="1"/>
  <c r="G18" i="1" s="1"/>
  <c r="H17" i="1"/>
  <c r="G17" i="1"/>
  <c r="H16" i="1"/>
  <c r="G16" i="1" s="1"/>
  <c r="H15" i="1"/>
  <c r="G15" i="1"/>
  <c r="H14" i="1"/>
  <c r="G14" i="1" s="1"/>
  <c r="H13" i="1"/>
  <c r="G13" i="1"/>
  <c r="H11" i="1"/>
  <c r="G11" i="1" s="1"/>
  <c r="H10" i="1"/>
  <c r="G10" i="1"/>
  <c r="H9" i="1"/>
  <c r="G9" i="1" s="1"/>
  <c r="H7" i="1"/>
  <c r="G7" i="1"/>
  <c r="H6" i="1"/>
  <c r="G6" i="1" s="1"/>
  <c r="F71" i="1" l="1"/>
  <c r="F73" i="1" s="1"/>
  <c r="H69" i="1"/>
  <c r="F41" i="2"/>
  <c r="H28" i="1"/>
  <c r="H46" i="1"/>
  <c r="H63" i="1"/>
  <c r="H19" i="1"/>
  <c r="H39" i="1"/>
</calcChain>
</file>

<file path=xl/comments1.xml><?xml version="1.0" encoding="utf-8"?>
<comments xmlns="http://schemas.openxmlformats.org/spreadsheetml/2006/main">
  <authors>
    <author/>
  </authors>
  <commentList>
    <comment ref="J10" authorId="0" shapeId="0">
      <text>
        <r>
          <rPr>
            <sz val="11"/>
            <color rgb="FF000000"/>
            <rFont val="Calibri"/>
          </rPr>
          <t>LEDEN</t>
        </r>
      </text>
    </comment>
    <comment ref="J11" authorId="0" shapeId="0">
      <text>
        <r>
          <rPr>
            <sz val="11"/>
            <color rgb="FF000000"/>
            <rFont val="Calibri"/>
          </rPr>
          <t>leden</t>
        </r>
      </text>
    </comment>
    <comment ref="I31" authorId="0" shapeId="0">
      <text>
        <r>
          <rPr>
            <sz val="11"/>
            <color rgb="FF000000"/>
            <rFont val="Calibri"/>
          </rPr>
          <t>TONERY  5278
LAMINOVACÍ KAPSY 300</t>
        </r>
      </text>
    </comment>
    <comment ref="I37" authorId="0" shapeId="0">
      <text>
        <r>
          <rPr>
            <sz val="11"/>
            <color rgb="FF000000"/>
            <rFont val="Calibri"/>
          </rPr>
          <t>Aktualizace účetního systému POHODA 6390</t>
        </r>
      </text>
    </comment>
    <comment ref="J37" authorId="0" shapeId="0">
      <text>
        <r>
          <rPr>
            <sz val="11"/>
            <color rgb="FF000000"/>
            <rFont val="Calibri"/>
          </rPr>
          <t>KINET_AKTUALIZACE ÚČETNÍHO SYSTÉMU</t>
        </r>
      </text>
    </comment>
    <comment ref="J50" authorId="0" shapeId="0">
      <text>
        <r>
          <rPr>
            <sz val="11"/>
            <color rgb="FF000000"/>
            <rFont val="Calibri"/>
          </rPr>
          <t>KLIPY MČR 2019 
GRAFIKA CM JARO 2020</t>
        </r>
      </text>
    </comment>
    <comment ref="I51" authorId="0" shapeId="0">
      <text>
        <r>
          <rPr>
            <sz val="11"/>
            <color rgb="FF000000"/>
            <rFont val="Calibri"/>
          </rPr>
          <t>MČR TAKE THE LEAD -OCENĚNÍ DOSPĚLÍ 1X3000</t>
        </r>
      </text>
    </comment>
    <comment ref="J51" authorId="0" shapeId="0">
      <text>
        <r>
          <rPr>
            <sz val="11"/>
            <color rgb="FF000000"/>
            <rFont val="Calibri"/>
          </rPr>
          <t>TAŠKY CDM - CENY</t>
        </r>
      </text>
    </comment>
    <comment ref="I52" authorId="0" shapeId="0">
      <text>
        <r>
          <rPr>
            <sz val="11"/>
            <color rgb="FF000000"/>
            <rFont val="Calibri"/>
          </rPr>
          <t>Beethoven - 5000
ART FACTORY - 15000</t>
        </r>
      </text>
    </comment>
    <comment ref="I53" authorId="0" shapeId="0">
      <text>
        <r>
          <rPr>
            <sz val="11"/>
            <color rgb="FF000000"/>
            <rFont val="Calibri"/>
          </rPr>
          <t>VIDEOZÁZNAMY PODZIMNÍ TOUR MČR 2019</t>
        </r>
      </text>
    </comment>
    <comment ref="I56" authorId="0" shapeId="0">
      <text>
        <r>
          <rPr>
            <sz val="11"/>
            <color rgb="FF000000"/>
            <rFont val="Calibri"/>
          </rPr>
          <t>LEDEN</t>
        </r>
      </text>
    </comment>
    <comment ref="J56" authorId="0" shapeId="0">
      <text>
        <r>
          <rPr>
            <sz val="11"/>
            <color rgb="FF000000"/>
            <rFont val="Calibri"/>
          </rPr>
          <t>únor</t>
        </r>
      </text>
    </comment>
    <comment ref="I57" authorId="0" shapeId="0">
      <text>
        <r>
          <rPr>
            <sz val="11"/>
            <color rgb="FF000000"/>
            <rFont val="Calibri"/>
          </rPr>
          <t>EXPORTY PRO MŠMT, ÚPRAVA ČLENSTVÍ + REALIZACE PRO ROK 2020</t>
        </r>
      </text>
    </comment>
    <comment ref="J57" authorId="0" shapeId="0">
      <text>
        <r>
          <rPr>
            <sz val="11"/>
            <color rgb="FF000000"/>
            <rFont val="Calibri"/>
          </rPr>
          <t xml:space="preserve">Í + REALIZACE PRO ROK 2020 </t>
        </r>
      </text>
    </comment>
    <comment ref="I59" authorId="0" shapeId="0">
      <text>
        <r>
          <rPr>
            <sz val="11"/>
            <color rgb="FF000000"/>
            <rFont val="Calibri"/>
          </rPr>
          <t>POJIŠTĚNÍ MAJETKU A ZAMĚSTNANCŮ</t>
        </r>
      </text>
    </comment>
    <comment ref="I61" authorId="0" shapeId="0">
      <text>
        <r>
          <rPr>
            <sz val="11"/>
            <color rgb="FF000000"/>
            <rFont val="Calibri"/>
          </rPr>
          <t>BEETHOVEN, ART FACTORY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6" authorId="0" shapeId="0">
      <text>
        <r>
          <rPr>
            <sz val="11"/>
            <color rgb="FF000000"/>
            <rFont val="Calibri"/>
          </rPr>
          <t>ART FACTORY, BEETHOVEN</t>
        </r>
      </text>
    </comment>
    <comment ref="G11" authorId="0" shapeId="0">
      <text>
        <r>
          <rPr>
            <sz val="11"/>
            <color rgb="FF000000"/>
            <rFont val="Calibri"/>
          </rPr>
          <t>BEETHOVEN</t>
        </r>
      </text>
    </comment>
    <comment ref="G15" authorId="0" shapeId="0">
      <text>
        <r>
          <rPr>
            <sz val="11"/>
            <color rgb="FF000000"/>
            <rFont val="Calibri"/>
          </rPr>
          <t>EFEKT
BEETHOVEN
BDS
TAKT
RAK 
5X6000</t>
        </r>
      </text>
    </comment>
    <comment ref="G21" authorId="0" shapeId="0">
      <text>
        <r>
          <rPr>
            <sz val="11"/>
            <color rgb="FF000000"/>
            <rFont val="Calibri"/>
          </rPr>
          <t>MEDAILE BEETHOVEN</t>
        </r>
      </text>
    </comment>
  </commentList>
</comments>
</file>

<file path=xl/sharedStrings.xml><?xml version="1.0" encoding="utf-8"?>
<sst xmlns="http://schemas.openxmlformats.org/spreadsheetml/2006/main" count="251" uniqueCount="219">
  <si>
    <t>STAV ÚČTŮ A HOTOVOSTNÍCH POKLADEN CDO K POSLEDNÍMU DNI V MĚSÍCI</t>
  </si>
  <si>
    <t xml:space="preserve">Rozpočet CZECH DANCE ORGANIZATION  2020  - výdajová část </t>
  </si>
  <si>
    <t>LEDEN</t>
  </si>
  <si>
    <t>ÚNOR</t>
  </si>
  <si>
    <t>Popis</t>
  </si>
  <si>
    <t>BŘEZEN</t>
  </si>
  <si>
    <t>DUBEN</t>
  </si>
  <si>
    <t>měsíční náklad</t>
  </si>
  <si>
    <t>KVĚTEN</t>
  </si>
  <si>
    <t>celkově za 12 měsíců</t>
  </si>
  <si>
    <t>ČERVEN</t>
  </si>
  <si>
    <t>ČERVENEC</t>
  </si>
  <si>
    <t>SRPEN</t>
  </si>
  <si>
    <t>ZÁŘÍ</t>
  </si>
  <si>
    <t>ŘÍJEN</t>
  </si>
  <si>
    <t>LISTOPAD</t>
  </si>
  <si>
    <t>PROSINEC</t>
  </si>
  <si>
    <t>EUR účet</t>
  </si>
  <si>
    <t>EUR hotovost</t>
  </si>
  <si>
    <t>STAV BÚ k 1. 1. 2020 - 2 044 355,15 Kč</t>
  </si>
  <si>
    <t>CZ účet</t>
  </si>
  <si>
    <t>Počet osob</t>
  </si>
  <si>
    <t>1.</t>
  </si>
  <si>
    <t>Částky jsou uvedeny bez DPH</t>
  </si>
  <si>
    <t>Příspěvky ČLENSTVÍ</t>
  </si>
  <si>
    <t>%</t>
  </si>
  <si>
    <t>PLNĚNÍ</t>
  </si>
  <si>
    <t>MZDOVÉ NÁKLADY ZAMĚSTNANCŮ, MANAŽERŮ, PREZIDIA atd.</t>
  </si>
  <si>
    <t>1.1.</t>
  </si>
  <si>
    <t>CZ hotovost správní úsek</t>
  </si>
  <si>
    <t>CZ hotovost soutěžní úsek</t>
  </si>
  <si>
    <t>Individuální člen - 300,- Kč (rozpočtováno 8400 osob)</t>
  </si>
  <si>
    <t>CELKEM EUR</t>
  </si>
  <si>
    <t>Zaměstnanci</t>
  </si>
  <si>
    <t>CELKEM KČ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</si>
  <si>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</si>
  <si>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</si>
  <si>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</si>
  <si>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</si>
  <si>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</si>
  <si>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</si>
  <si>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</si>
  <si>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</si>
  <si>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září</t>
  </si>
  <si>
    <t>říjen</t>
  </si>
  <si>
    <t>listopad</t>
  </si>
  <si>
    <t>prosinec</t>
  </si>
  <si>
    <t>1.2.</t>
  </si>
  <si>
    <t>Kolektivní člen - 1.200,- Kč (rozpočtováno na 150 kolektivů)</t>
  </si>
  <si>
    <t>1.1.1.</t>
  </si>
  <si>
    <t>Asistent soutěžního úseku</t>
  </si>
  <si>
    <t>Celkové náklady</t>
  </si>
  <si>
    <t>1.3.</t>
  </si>
  <si>
    <t>Evidovaný člen</t>
  </si>
  <si>
    <t>1.1.2.</t>
  </si>
  <si>
    <t xml:space="preserve">Asistentka - sekretariát </t>
  </si>
  <si>
    <t>1.4.</t>
  </si>
  <si>
    <t>Kolektivní člen přesun z rozpočtu 2018/2019 placeno v prosinci na novou sezonu</t>
  </si>
  <si>
    <t>1.5.</t>
  </si>
  <si>
    <t>Individuální člen přesun z rozpočtu 2018/2019 placeno v prosinci na novou sezonu</t>
  </si>
  <si>
    <t>Manažeři CDO</t>
  </si>
  <si>
    <t>1.2.1.</t>
  </si>
  <si>
    <t>Prezident CDO + Mezinárodní úsek + Vzdělávání a marketing</t>
  </si>
  <si>
    <t>2.</t>
  </si>
  <si>
    <t>Poplatky ORGANIZÁTOŘI</t>
  </si>
  <si>
    <t>1.2.2.</t>
  </si>
  <si>
    <t xml:space="preserve">1. Viceprezident + Soutěžní úsek + Legislativa </t>
  </si>
  <si>
    <t>2.1.</t>
  </si>
  <si>
    <t>Odvod startovného za soutěže P O D Z I M - Z I M A</t>
  </si>
  <si>
    <t>1.2.3.</t>
  </si>
  <si>
    <t>Manažer Správního úseku a ekonomiky</t>
  </si>
  <si>
    <t>Ostatní odměny</t>
  </si>
  <si>
    <t>2.2.</t>
  </si>
  <si>
    <t>Odvod startovného za soutěže R E G I O N Y</t>
  </si>
  <si>
    <t>1.3.1.</t>
  </si>
  <si>
    <t>Odměny jednání Prezidia</t>
  </si>
  <si>
    <t>13 OSOB /bez prezident, 1.viceprezident, manažer/</t>
  </si>
  <si>
    <t>3xročně</t>
  </si>
  <si>
    <t>2.3.</t>
  </si>
  <si>
    <t>Odvod startovného za soutěže Z E M S K Ý CH   K O L</t>
  </si>
  <si>
    <t>1.3.2.</t>
  </si>
  <si>
    <t>Odměny, náklady jednání KRK</t>
  </si>
  <si>
    <t>3 osoby</t>
  </si>
  <si>
    <t>2.4.</t>
  </si>
  <si>
    <t>Odvod startovného za soutěže  M I S T R O V S K É</t>
  </si>
  <si>
    <t>2.5.</t>
  </si>
  <si>
    <t xml:space="preserve">Kauce soutěže PODZIM - ZIMA </t>
  </si>
  <si>
    <t>1.3.3.</t>
  </si>
  <si>
    <t>Odměny, náklady jednání komisí</t>
  </si>
  <si>
    <t>2.6.</t>
  </si>
  <si>
    <t xml:space="preserve">Kauce soutěže -  JARO </t>
  </si>
  <si>
    <t>1.3.4.</t>
  </si>
  <si>
    <t>Brigádníci, výpomoc</t>
  </si>
  <si>
    <t>1.3.5.</t>
  </si>
  <si>
    <t>Odměny</t>
  </si>
  <si>
    <t>1.3.6.</t>
  </si>
  <si>
    <t>IT technik, webmaster + vývoj webu</t>
  </si>
  <si>
    <t>3.</t>
  </si>
  <si>
    <t>Vzdělávací akce</t>
  </si>
  <si>
    <t>3.1.</t>
  </si>
  <si>
    <t xml:space="preserve">                                                                     </t>
  </si>
  <si>
    <t>Školení + Semináře</t>
  </si>
  <si>
    <t>Cestovní náhrady, jednání pracovníků CDO</t>
  </si>
  <si>
    <t>4.</t>
  </si>
  <si>
    <t>Příjem z prodeje zboží a služeb</t>
  </si>
  <si>
    <t>2.1.1.</t>
  </si>
  <si>
    <t xml:space="preserve">Cestovní náhrady členů Prezidia </t>
  </si>
  <si>
    <t>Bez prezidenta, 1. viceprezidenta a manažera</t>
  </si>
  <si>
    <t>4.1.</t>
  </si>
  <si>
    <t>Prodej zboží s logy CDO</t>
  </si>
  <si>
    <t>2.1.2.</t>
  </si>
  <si>
    <t>4.2.</t>
  </si>
  <si>
    <t>Cestovní náhrady Prezident</t>
  </si>
  <si>
    <t>Dohlášení na soutěže</t>
  </si>
  <si>
    <t>2.1.3.</t>
  </si>
  <si>
    <t>Cestovní náhrady 1. viceprezident</t>
  </si>
  <si>
    <t>5.</t>
  </si>
  <si>
    <t>2.1.4.</t>
  </si>
  <si>
    <t>Cestovní náhrady manažer + zaměstnanci</t>
  </si>
  <si>
    <t>Příjmy z prodeje reklamy a sponzoringu</t>
  </si>
  <si>
    <t>2.1.5.</t>
  </si>
  <si>
    <t>Cestovní náhrady KRK</t>
  </si>
  <si>
    <t>2.1.6.</t>
  </si>
  <si>
    <t xml:space="preserve">Náklady jednání Prezidia </t>
  </si>
  <si>
    <t>Občerstvení, pronájem atd.</t>
  </si>
  <si>
    <t>5.1.</t>
  </si>
  <si>
    <t>2.1.7.</t>
  </si>
  <si>
    <t>Prodej reklamy na soutěžích CZECH DANCE MASTERS</t>
  </si>
  <si>
    <t>Reprezentační fond</t>
  </si>
  <si>
    <t>5.2.</t>
  </si>
  <si>
    <t>DANCE SPORT MARKETING DLE SMLOUVY</t>
  </si>
  <si>
    <t>Sekretariát správní, soutěžní, marketing, mezinárodní</t>
  </si>
  <si>
    <t>3.1.1.</t>
  </si>
  <si>
    <t>Pronájem prostor – kancelář</t>
  </si>
  <si>
    <t>6.</t>
  </si>
  <si>
    <t>3.1.2.</t>
  </si>
  <si>
    <t>Ostatní příjmy CDO</t>
  </si>
  <si>
    <t>Spotřební materiál, kancelářské potř.</t>
  </si>
  <si>
    <t>3.1.3.</t>
  </si>
  <si>
    <t>Poštovné + doprava</t>
  </si>
  <si>
    <t>3.1.4.</t>
  </si>
  <si>
    <t>Bankovní služby EU účet</t>
  </si>
  <si>
    <t>6.1.</t>
  </si>
  <si>
    <t>3.1.5.</t>
  </si>
  <si>
    <t>Bankovní služby CZ účet</t>
  </si>
  <si>
    <t xml:space="preserve">Granty  + Dotace </t>
  </si>
  <si>
    <t>3.1.6.</t>
  </si>
  <si>
    <t>Náklady telefon</t>
  </si>
  <si>
    <t>3.1.7.</t>
  </si>
  <si>
    <t>Účetní</t>
  </si>
  <si>
    <t>3.1.8.</t>
  </si>
  <si>
    <t>Nákup PC, software, telefon</t>
  </si>
  <si>
    <t>6.2.</t>
  </si>
  <si>
    <t>3.1.9.</t>
  </si>
  <si>
    <t>Ostatní příjmy</t>
  </si>
  <si>
    <t>Vybavení kanceláře a ost. náklady</t>
  </si>
  <si>
    <t>6.3.</t>
  </si>
  <si>
    <t>Poplatky porotce IDO/přepočet kurz 27 eur/</t>
  </si>
  <si>
    <t>Mezinárodní vztahy, vedoucí výprav, IDO a jiné svazy</t>
  </si>
  <si>
    <t>7.</t>
  </si>
  <si>
    <t>4.1.1.</t>
  </si>
  <si>
    <t>Vedoucí výpravy IDO</t>
  </si>
  <si>
    <t>MČR Grand finále</t>
  </si>
  <si>
    <t>4.1.2.</t>
  </si>
  <si>
    <t>Náklady AGM meetingu IDO</t>
  </si>
  <si>
    <t>4.1.3.</t>
  </si>
  <si>
    <t xml:space="preserve">Poplatek IDO </t>
  </si>
  <si>
    <t xml:space="preserve">1 200 euro </t>
  </si>
  <si>
    <t>7.1.</t>
  </si>
  <si>
    <t>4.1.4.</t>
  </si>
  <si>
    <t>Poplatek - porotci IDO</t>
  </si>
  <si>
    <t>Startovné + evidovaný člen</t>
  </si>
  <si>
    <t>4.1.5.</t>
  </si>
  <si>
    <t>ČASPV – členský příspěvek</t>
  </si>
  <si>
    <t>7.2.</t>
  </si>
  <si>
    <t>Vstupné</t>
  </si>
  <si>
    <t>Náklady na vzdělávací, školící a kongresovou činnost</t>
  </si>
  <si>
    <t>7.3.</t>
  </si>
  <si>
    <t xml:space="preserve">Stánkový prodej </t>
  </si>
  <si>
    <t>5.1.1.</t>
  </si>
  <si>
    <t>Školení + semináře /CZECH DANCE ARÉNA/</t>
  </si>
  <si>
    <t>8.</t>
  </si>
  <si>
    <t>Náklady spojené s reklamní a propagační činností</t>
  </si>
  <si>
    <t>Převod z minulého roku</t>
  </si>
  <si>
    <t>6.1.1.</t>
  </si>
  <si>
    <t>Grafika, vizuály, propagace, zboží s logy CDM - CZECH DANCE MASTERS - BEZ GRAND FINÁLE</t>
  </si>
  <si>
    <t>6.1.2.</t>
  </si>
  <si>
    <t>Ceny - CZECH DANCE MASTERS - BEZ GRAND FINÁLE</t>
  </si>
  <si>
    <t>6.1.3.</t>
  </si>
  <si>
    <t>Podpora organizátorů podzimní tour</t>
  </si>
  <si>
    <t>Videodokumentace</t>
  </si>
  <si>
    <t>CELKEM</t>
  </si>
  <si>
    <t>Ostatní náklady</t>
  </si>
  <si>
    <t>7.1.1.</t>
  </si>
  <si>
    <t>DCS - správa systému</t>
  </si>
  <si>
    <t>7.1.2.</t>
  </si>
  <si>
    <t>DCS - vicepráce + překlopení žebříčku</t>
  </si>
  <si>
    <t>7.1.3.</t>
  </si>
  <si>
    <t>Právní služby</t>
  </si>
  <si>
    <t>7.1.4.</t>
  </si>
  <si>
    <t>Pojištění všeobecně</t>
  </si>
  <si>
    <t>7.1.5.</t>
  </si>
  <si>
    <t>Pronájem server</t>
  </si>
  <si>
    <t>7.1.6.</t>
  </si>
  <si>
    <t xml:space="preserve">Služby za výběr členského poplatku evidovaného člena </t>
  </si>
  <si>
    <t>7.1.7.</t>
  </si>
  <si>
    <t>Vratka kaucí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</si>
  <si>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</si>
  <si>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</si>
  <si>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</si>
  <si>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</si>
  <si>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</si>
  <si>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</si>
  <si>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Ceny, medaile, trofeje, diplomy, šeky, image Grand finále, spoty, jingle</t>
  </si>
  <si>
    <t>8.1.4.</t>
  </si>
  <si>
    <t>Jednání o záznamu CDM v TV</t>
  </si>
  <si>
    <t>9.</t>
  </si>
  <si>
    <t>Rezervní fond</t>
  </si>
  <si>
    <t>ochvilova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</si>
</sst>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Kč&quot;;\-#,##0.00\ &quot;Kč&quot;"/>
    <numFmt numFmtId="8" formatCode="#,##0.00\ &quot;Kč&quot;;[Red]\-#,##0.00\ &quot;Kč&quot;"/>
    <numFmt numFmtId="164" formatCode="#,##0.00\ [$Kč-405];[Red]\-#,##0.00\ [$Kč-405]"/>
    <numFmt numFmtId="165" formatCode="#,##0.00\ [$€-1];[Red]#,##0.00\ [$€-1]"/>
    <numFmt numFmtId="166" formatCode="#,##0.00\ [$Kč-405]"/>
    <numFmt numFmtId="167" formatCode="_-* #,##0,&quot;Kč&quot;_-;\-* #,##0,&quot;Kč&quot;_-;_-* \-??&quot; Kč&quot;_-;_-@"/>
    <numFmt numFmtId="168" formatCode="#,##0.00\ &quot;Kč&quot;;[Red]#,##0.00\ &quot;Kč&quot;"/>
    <numFmt numFmtId="169" formatCode="#,##0.00&quot; Kč&quot;"/>
    <numFmt numFmtId="170" formatCode="dd/mm/yyyy"/>
    <numFmt numFmtId="171" formatCode="#,##0.00\ &quot;Kč&quot;"/>
  </numFmts>
  <fonts count="77">
    <font>
      <sz val="11"/>
      <color rgb="FF000000"/>
      <name val="Calibri"/>
    </font>
    <font>
      <sz val="14"/>
      <color theme="1"/>
      <name val="Arial"/>
    </font>
    <font>
      <b/>
      <i/>
      <sz val="18"/>
      <color rgb="FFFFFFFF"/>
      <name val="Calibri"/>
    </font>
    <font>
      <sz val="11"/>
      <name val="Calibri"/>
    </font>
    <font>
      <sz val="10"/>
      <color theme="1"/>
      <name val="Arial"/>
    </font>
    <font>
      <sz val="9"/>
      <color rgb="FF000000"/>
      <name val="Calibri"/>
    </font>
    <font>
      <sz val="11"/>
      <color theme="1"/>
      <name val="Arial"/>
    </font>
    <font>
      <b/>
      <sz val="11"/>
      <color theme="1"/>
      <name val="Arial"/>
    </font>
    <font>
      <b/>
      <i/>
      <sz val="11"/>
      <color theme="1"/>
      <name val="Calibri"/>
    </font>
    <font>
      <sz val="9"/>
      <color theme="1"/>
      <name val="Calibri"/>
    </font>
    <font>
      <b/>
      <sz val="11"/>
      <color rgb="FF000000"/>
      <name val="Calibri"/>
    </font>
    <font>
      <b/>
      <i/>
      <sz val="12"/>
      <color rgb="FFFFFFFF"/>
      <name val="Calibri"/>
    </font>
    <font>
      <b/>
      <i/>
      <sz val="11"/>
      <color rgb="FFFFFFFF"/>
      <name val="Calibri"/>
    </font>
    <font>
      <b/>
      <i/>
      <sz val="9"/>
      <color rgb="FF000000"/>
      <name val="Calibri"/>
    </font>
    <font>
      <sz val="10"/>
      <color rgb="FFFFFFFF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theme="1"/>
      <name val="Calibri"/>
    </font>
    <font>
      <b/>
      <sz val="9"/>
      <color rgb="FFFFFFFF"/>
      <name val="Calibri"/>
    </font>
    <font>
      <b/>
      <sz val="11"/>
      <color theme="1"/>
      <name val="Calibri"/>
    </font>
    <font>
      <sz val="12"/>
      <color theme="1"/>
      <name val="Calibri"/>
    </font>
    <font>
      <b/>
      <i/>
      <sz val="11"/>
      <color theme="1"/>
      <name val="Arial"/>
    </font>
    <font>
      <i/>
      <sz val="9"/>
      <color theme="1"/>
      <name val="Calibri"/>
    </font>
    <font>
      <b/>
      <sz val="10"/>
      <color theme="1"/>
      <name val="Calibri"/>
    </font>
    <font>
      <b/>
      <sz val="9"/>
      <color theme="1"/>
      <name val="Calibri"/>
    </font>
    <font>
      <b/>
      <i/>
      <sz val="12"/>
      <color theme="1"/>
      <name val="Arial"/>
    </font>
    <font>
      <b/>
      <i/>
      <sz val="9"/>
      <color theme="1"/>
      <name val="Calibri"/>
    </font>
    <font>
      <b/>
      <sz val="8"/>
      <color theme="1"/>
      <name val="Calibri"/>
    </font>
    <font>
      <sz val="10"/>
      <color rgb="FF000000"/>
      <name val="Calibri"/>
    </font>
    <font>
      <sz val="8"/>
      <color theme="1"/>
      <name val="Calibri"/>
    </font>
    <font>
      <i/>
      <sz val="8"/>
      <color theme="1"/>
      <name val="Calibri"/>
    </font>
    <font>
      <b/>
      <i/>
      <sz val="10"/>
      <color theme="1"/>
      <name val="Calibri"/>
    </font>
    <font>
      <i/>
      <sz val="11"/>
      <color theme="1"/>
      <name val="Calibri"/>
    </font>
    <font>
      <i/>
      <sz val="6"/>
      <color theme="1"/>
      <name val="Calibri"/>
    </font>
    <font>
      <b/>
      <sz val="8"/>
      <color rgb="FFFF0000"/>
      <name val="Calibri"/>
    </font>
    <font>
      <sz val="10"/>
      <color theme="1"/>
      <name val="Calibri"/>
    </font>
    <font>
      <sz val="11"/>
      <color rgb="FF3366FF"/>
      <name val="Calibri"/>
    </font>
    <font>
      <b/>
      <sz val="11"/>
      <color rgb="FF3366FF"/>
      <name val="Calibri"/>
    </font>
    <font>
      <i/>
      <sz val="9"/>
      <color rgb="FF000000"/>
      <name val="Calibri"/>
    </font>
    <font>
      <b/>
      <sz val="12"/>
      <color theme="1"/>
      <name val="Calibri"/>
    </font>
    <font>
      <i/>
      <sz val="7"/>
      <color theme="1"/>
      <name val="Calibri"/>
    </font>
    <font>
      <i/>
      <sz val="11"/>
      <color rgb="FFFFFFFF"/>
      <name val="Calibri"/>
    </font>
    <font>
      <i/>
      <sz val="10"/>
      <color theme="1"/>
      <name val="Calibri"/>
    </font>
    <font>
      <sz val="7"/>
      <color theme="1"/>
      <name val="Calibri"/>
    </font>
    <font>
      <b/>
      <sz val="11"/>
      <color theme="0"/>
      <name val="Calibri"/>
    </font>
    <font>
      <b/>
      <i/>
      <sz val="9"/>
      <color theme="0"/>
      <name val="Calibri"/>
    </font>
    <font>
      <b/>
      <i/>
      <sz val="12"/>
      <color theme="0"/>
      <name val="Calibri"/>
    </font>
    <font>
      <b/>
      <sz val="9"/>
      <color theme="0"/>
      <name val="Calibri"/>
    </font>
    <font>
      <b/>
      <i/>
      <sz val="11"/>
      <color rgb="FFFF0000"/>
      <name val="Calibri"/>
    </font>
    <font>
      <b/>
      <sz val="14"/>
      <color rgb="FFFFFFFF"/>
      <name val="Calibri"/>
    </font>
    <font>
      <sz val="14"/>
      <color rgb="FF000000"/>
      <name val="Calibri"/>
    </font>
    <font>
      <sz val="9"/>
      <color theme="1"/>
      <name val="Domine"/>
    </font>
    <font>
      <sz val="10"/>
      <color theme="1"/>
      <name val="Domine"/>
    </font>
    <font>
      <b/>
      <i/>
      <sz val="14"/>
      <color theme="1"/>
      <name val="Calibri"/>
    </font>
    <font>
      <sz val="12"/>
      <color theme="1"/>
      <name val="Domine"/>
    </font>
    <font>
      <b/>
      <sz val="11"/>
      <color theme="1"/>
      <name val="Domine"/>
    </font>
    <font>
      <sz val="9"/>
      <color rgb="FFFFFFFF"/>
      <name val="Domine"/>
    </font>
    <font>
      <b/>
      <sz val="14"/>
      <color rgb="FF000000"/>
      <name val="Calibri"/>
    </font>
    <font>
      <b/>
      <i/>
      <sz val="14"/>
      <color rgb="FFFF0000"/>
      <name val="Calibri"/>
    </font>
    <font>
      <b/>
      <sz val="14"/>
      <color theme="1"/>
      <name val="Calibri"/>
    </font>
    <font>
      <b/>
      <i/>
      <sz val="16"/>
      <color rgb="FF000000"/>
      <name val="Calibri"/>
    </font>
    <font>
      <i/>
      <sz val="16"/>
      <color theme="1"/>
      <name val="Calibri"/>
    </font>
    <font>
      <b/>
      <i/>
      <sz val="12"/>
      <color rgb="FFFF0000"/>
      <name val="Calibri"/>
    </font>
    <font>
      <b/>
      <sz val="10"/>
      <color rgb="FFFF0000"/>
      <name val="Calibri"/>
    </font>
    <font>
      <sz val="10"/>
      <color rgb="FFFF0000"/>
      <name val="Arial"/>
    </font>
    <font>
      <i/>
      <sz val="10"/>
      <color rgb="FF000000"/>
      <name val="Calibri"/>
    </font>
    <font>
      <sz val="8"/>
      <color rgb="FFFFFFFF"/>
      <name val="Calibri"/>
    </font>
    <font>
      <b/>
      <sz val="16"/>
      <color theme="1"/>
      <name val="Calibri"/>
    </font>
    <font>
      <b/>
      <sz val="16"/>
      <color rgb="FFFFFFFF"/>
      <name val="Calibri"/>
    </font>
    <font>
      <i/>
      <sz val="11"/>
      <color rgb="FF000000"/>
      <name val="Calibri"/>
    </font>
    <font>
      <sz val="8"/>
      <color rgb="FF000000"/>
      <name val="Calibri"/>
    </font>
    <font>
      <sz val="10"/>
      <color rgb="FFFF0000"/>
      <name val="Calibri"/>
    </font>
    <font>
      <sz val="11"/>
      <color rgb="FFFF0000"/>
      <name val="Calibri"/>
    </font>
    <font>
      <sz val="14"/>
      <color rgb="FFFF0000"/>
      <name val="Calibri"/>
    </font>
    <font>
      <b/>
      <i/>
      <sz val="14"/>
      <color rgb="FF000000"/>
      <name val="Calibri"/>
    </font>
    <font>
      <sz val="9"/>
      <color rgb="FFFF0000"/>
      <name val="Calibri"/>
    </font>
  </fonts>
  <fills count="28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BFBFBF"/>
        <bgColor rgb="FFBFBFBF"/>
      </patternFill>
    </fill>
    <fill>
      <patternFill patternType="solid">
        <fgColor rgb="FF9DC3E6"/>
        <bgColor rgb="FF9DC3E6"/>
      </patternFill>
    </fill>
    <fill>
      <patternFill patternType="solid">
        <fgColor rgb="FFE2EFD9"/>
        <bgColor rgb="FFE2EFD9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  <fill>
      <patternFill patternType="solid">
        <fgColor rgb="FF3399FF"/>
        <bgColor rgb="FF3399FF"/>
      </patternFill>
    </fill>
    <fill>
      <patternFill patternType="solid">
        <fgColor rgb="FF3366FF"/>
        <bgColor rgb="FF3366FF"/>
      </patternFill>
    </fill>
    <fill>
      <patternFill patternType="solid">
        <fgColor rgb="FFC5E7BF"/>
        <bgColor rgb="FFC5E7BF"/>
      </patternFill>
    </fill>
    <fill>
      <patternFill patternType="solid">
        <fgColor rgb="FF0000FF"/>
        <bgColor rgb="FF0000F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000099"/>
        <bgColor rgb="FF000099"/>
      </patternFill>
    </fill>
    <fill>
      <patternFill patternType="solid">
        <fgColor rgb="FF91CD92"/>
        <bgColor rgb="FF91CD92"/>
      </patternFill>
    </fill>
    <fill>
      <patternFill patternType="solid">
        <fgColor rgb="FF2F5597"/>
        <bgColor rgb="FF2F5597"/>
      </patternFill>
    </fill>
    <fill>
      <patternFill patternType="solid">
        <fgColor theme="0"/>
        <bgColor theme="0"/>
      </patternFill>
    </fill>
    <fill>
      <patternFill patternType="solid">
        <fgColor rgb="FF71C765"/>
        <bgColor rgb="FF71C765"/>
      </patternFill>
    </fill>
    <fill>
      <patternFill patternType="solid">
        <fgColor rgb="FF9CC2E5"/>
        <bgColor rgb="FF9CC2E5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8496B0"/>
        <bgColor rgb="FF8496B0"/>
      </patternFill>
    </fill>
    <fill>
      <patternFill patternType="solid">
        <fgColor rgb="FF1E4E79"/>
        <bgColor rgb="FF1E4E79"/>
      </patternFill>
    </fill>
    <fill>
      <patternFill patternType="solid">
        <fgColor rgb="FF00CC66"/>
        <bgColor rgb="FF00CC66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</fills>
  <borders count="9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/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/>
      <bottom style="thin">
        <color rgb="FF434343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34343"/>
      </left>
      <right style="thin">
        <color rgb="FF434343"/>
      </right>
      <top/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1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4" fillId="0" borderId="3" xfId="0" applyFont="1" applyBorder="1"/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5" xfId="0" applyFont="1" applyBorder="1"/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0" fontId="8" fillId="0" borderId="0" xfId="0" applyNumberFormat="1" applyFont="1" applyAlignment="1">
      <alignment horizontal="center"/>
    </xf>
    <xf numFmtId="0" fontId="5" fillId="0" borderId="0" xfId="0" applyFont="1"/>
    <xf numFmtId="165" fontId="6" fillId="0" borderId="5" xfId="0" applyNumberFormat="1" applyFont="1" applyBorder="1" applyAlignment="1">
      <alignment horizontal="center"/>
    </xf>
    <xf numFmtId="0" fontId="9" fillId="0" borderId="0" xfId="0" applyFont="1"/>
    <xf numFmtId="165" fontId="6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3" borderId="10" xfId="0" applyFont="1" applyFill="1" applyBorder="1"/>
    <xf numFmtId="0" fontId="13" fillId="0" borderId="0" xfId="0" applyFont="1" applyAlignment="1">
      <alignment vertical="center"/>
    </xf>
    <xf numFmtId="0" fontId="15" fillId="3" borderId="1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3" borderId="11" xfId="0" applyFont="1" applyFill="1" applyBorder="1"/>
    <xf numFmtId="0" fontId="16" fillId="4" borderId="12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vertical="center"/>
    </xf>
    <xf numFmtId="7" fontId="6" fillId="0" borderId="5" xfId="0" applyNumberFormat="1" applyFont="1" applyBorder="1" applyAlignment="1">
      <alignment horizontal="center"/>
    </xf>
    <xf numFmtId="0" fontId="18" fillId="4" borderId="12" xfId="0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7" fontId="18" fillId="0" borderId="0" xfId="0" applyNumberFormat="1" applyFont="1" applyAlignment="1">
      <alignment horizontal="center"/>
    </xf>
    <xf numFmtId="10" fontId="16" fillId="4" borderId="17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 vertical="center"/>
    </xf>
    <xf numFmtId="0" fontId="17" fillId="0" borderId="0" xfId="0" applyFont="1"/>
    <xf numFmtId="0" fontId="20" fillId="5" borderId="19" xfId="0" applyFont="1" applyFill="1" applyBorder="1"/>
    <xf numFmtId="7" fontId="6" fillId="0" borderId="5" xfId="0" applyNumberFormat="1" applyFont="1" applyBorder="1" applyAlignment="1">
      <alignment horizontal="center"/>
    </xf>
    <xf numFmtId="0" fontId="20" fillId="5" borderId="20" xfId="0" applyFont="1" applyFill="1" applyBorder="1"/>
    <xf numFmtId="166" fontId="21" fillId="0" borderId="5" xfId="0" applyNumberFormat="1" applyFont="1" applyBorder="1" applyAlignment="1">
      <alignment horizontal="center"/>
    </xf>
    <xf numFmtId="0" fontId="8" fillId="5" borderId="20" xfId="0" applyFont="1" applyFill="1" applyBorder="1"/>
    <xf numFmtId="0" fontId="20" fillId="5" borderId="10" xfId="0" applyFont="1" applyFill="1" applyBorder="1"/>
    <xf numFmtId="167" fontId="16" fillId="4" borderId="17" xfId="0" applyNumberFormat="1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20" fillId="5" borderId="11" xfId="0" applyFont="1" applyFill="1" applyBorder="1"/>
    <xf numFmtId="166" fontId="21" fillId="0" borderId="0" xfId="0" applyNumberFormat="1" applyFont="1" applyAlignment="1">
      <alignment horizontal="center"/>
    </xf>
    <xf numFmtId="10" fontId="16" fillId="5" borderId="11" xfId="0" applyNumberFormat="1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/>
    </xf>
    <xf numFmtId="0" fontId="22" fillId="6" borderId="5" xfId="0" applyFont="1" applyFill="1" applyBorder="1"/>
    <xf numFmtId="0" fontId="16" fillId="5" borderId="18" xfId="0" applyFont="1" applyFill="1" applyBorder="1" applyAlignment="1">
      <alignment horizontal="center"/>
    </xf>
    <xf numFmtId="0" fontId="23" fillId="7" borderId="22" xfId="0" applyFont="1" applyFill="1" applyBorder="1" applyAlignment="1">
      <alignment vertical="center" wrapText="1"/>
    </xf>
    <xf numFmtId="0" fontId="24" fillId="7" borderId="23" xfId="0" applyFont="1" applyFill="1" applyBorder="1" applyAlignment="1">
      <alignment horizontal="center"/>
    </xf>
    <xf numFmtId="0" fontId="25" fillId="5" borderId="24" xfId="0" applyFont="1" applyFill="1" applyBorder="1" applyAlignment="1">
      <alignment horizontal="center"/>
    </xf>
    <xf numFmtId="165" fontId="26" fillId="6" borderId="5" xfId="0" applyNumberFormat="1" applyFont="1" applyFill="1" applyBorder="1" applyAlignment="1">
      <alignment horizontal="center"/>
    </xf>
    <xf numFmtId="164" fontId="9" fillId="7" borderId="25" xfId="0" applyNumberFormat="1" applyFont="1" applyFill="1" applyBorder="1" applyAlignment="1">
      <alignment horizontal="center"/>
    </xf>
    <xf numFmtId="0" fontId="27" fillId="5" borderId="26" xfId="0" applyFont="1" applyFill="1" applyBorder="1" applyAlignment="1">
      <alignment horizontal="left"/>
    </xf>
    <xf numFmtId="168" fontId="26" fillId="6" borderId="5" xfId="0" applyNumberFormat="1" applyFont="1" applyFill="1" applyBorder="1" applyAlignment="1">
      <alignment horizontal="center"/>
    </xf>
    <xf numFmtId="10" fontId="9" fillId="7" borderId="27" xfId="0" applyNumberFormat="1" applyFont="1" applyFill="1" applyBorder="1" applyAlignment="1">
      <alignment horizontal="center"/>
    </xf>
    <xf numFmtId="0" fontId="28" fillId="5" borderId="26" xfId="0" applyFont="1" applyFill="1" applyBorder="1" applyAlignment="1">
      <alignment horizontal="center"/>
    </xf>
    <xf numFmtId="167" fontId="25" fillId="5" borderId="26" xfId="0" applyNumberFormat="1" applyFont="1" applyFill="1" applyBorder="1" applyAlignment="1">
      <alignment horizontal="center"/>
    </xf>
    <xf numFmtId="169" fontId="9" fillId="7" borderId="28" xfId="0" applyNumberFormat="1" applyFont="1" applyFill="1" applyBorder="1" applyAlignment="1">
      <alignment horizontal="center"/>
    </xf>
    <xf numFmtId="167" fontId="24" fillId="5" borderId="29" xfId="0" applyNumberFormat="1" applyFont="1" applyFill="1" applyBorder="1" applyAlignment="1">
      <alignment horizontal="center"/>
    </xf>
    <xf numFmtId="10" fontId="25" fillId="5" borderId="30" xfId="0" applyNumberFormat="1" applyFont="1" applyFill="1" applyBorder="1" applyAlignment="1">
      <alignment horizontal="center"/>
    </xf>
    <xf numFmtId="164" fontId="9" fillId="0" borderId="31" xfId="0" applyNumberFormat="1" applyFont="1" applyBorder="1" applyAlignment="1">
      <alignment horizontal="center" vertical="center"/>
    </xf>
    <xf numFmtId="167" fontId="25" fillId="5" borderId="24" xfId="0" applyNumberFormat="1" applyFont="1" applyFill="1" applyBorder="1" applyAlignment="1">
      <alignment horizont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7" fontId="25" fillId="5" borderId="34" xfId="0" applyNumberFormat="1" applyFont="1" applyFill="1" applyBorder="1" applyAlignment="1">
      <alignment horizontal="center"/>
    </xf>
    <xf numFmtId="164" fontId="9" fillId="0" borderId="32" xfId="0" applyNumberFormat="1" applyFont="1" applyBorder="1" applyAlignment="1">
      <alignment vertical="center"/>
    </xf>
    <xf numFmtId="164" fontId="9" fillId="0" borderId="35" xfId="0" applyNumberFormat="1" applyFont="1" applyBorder="1" applyAlignment="1">
      <alignment horizontal="left" vertical="center"/>
    </xf>
    <xf numFmtId="167" fontId="25" fillId="5" borderId="36" xfId="0" applyNumberFormat="1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 vertical="center"/>
    </xf>
    <xf numFmtId="0" fontId="29" fillId="7" borderId="23" xfId="0" applyFont="1" applyFill="1" applyBorder="1"/>
    <xf numFmtId="0" fontId="23" fillId="7" borderId="38" xfId="0" applyFont="1" applyFill="1" applyBorder="1" applyAlignment="1">
      <alignment vertical="center" wrapText="1"/>
    </xf>
    <xf numFmtId="170" fontId="30" fillId="5" borderId="39" xfId="0" applyNumberFormat="1" applyFont="1" applyFill="1" applyBorder="1"/>
    <xf numFmtId="0" fontId="23" fillId="7" borderId="40" xfId="0" applyFont="1" applyFill="1" applyBorder="1"/>
    <xf numFmtId="0" fontId="31" fillId="7" borderId="41" xfId="0" applyFont="1" applyFill="1" applyBorder="1" applyAlignment="1">
      <alignment horizontal="center"/>
    </xf>
    <xf numFmtId="164" fontId="9" fillId="7" borderId="27" xfId="0" applyNumberFormat="1" applyFont="1" applyFill="1" applyBorder="1" applyAlignment="1">
      <alignment horizontal="center"/>
    </xf>
    <xf numFmtId="164" fontId="25" fillId="7" borderId="42" xfId="0" applyNumberFormat="1" applyFont="1" applyFill="1" applyBorder="1" applyAlignment="1">
      <alignment horizontal="center"/>
    </xf>
    <xf numFmtId="164" fontId="9" fillId="0" borderId="43" xfId="0" applyNumberFormat="1" applyFont="1" applyBorder="1" applyAlignment="1">
      <alignment horizontal="center" vertical="center"/>
    </xf>
    <xf numFmtId="10" fontId="9" fillId="7" borderId="44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vertical="center"/>
    </xf>
    <xf numFmtId="169" fontId="9" fillId="7" borderId="45" xfId="0" applyNumberFormat="1" applyFont="1" applyFill="1" applyBorder="1" applyAlignment="1">
      <alignment horizontal="center"/>
    </xf>
    <xf numFmtId="164" fontId="9" fillId="0" borderId="46" xfId="0" applyNumberFormat="1" applyFont="1" applyBorder="1" applyAlignment="1">
      <alignment horizontal="left" vertical="center"/>
    </xf>
    <xf numFmtId="164" fontId="9" fillId="7" borderId="27" xfId="0" applyNumberFormat="1" applyFont="1" applyFill="1" applyBorder="1" applyAlignment="1">
      <alignment horizontal="center"/>
    </xf>
    <xf numFmtId="164" fontId="9" fillId="7" borderId="47" xfId="0" applyNumberFormat="1" applyFont="1" applyFill="1" applyBorder="1" applyAlignment="1">
      <alignment horizontal="center" vertical="center"/>
    </xf>
    <xf numFmtId="0" fontId="0" fillId="7" borderId="23" xfId="0" applyFont="1" applyFill="1" applyBorder="1"/>
    <xf numFmtId="170" fontId="30" fillId="5" borderId="48" xfId="0" applyNumberFormat="1" applyFont="1" applyFill="1" applyBorder="1"/>
    <xf numFmtId="0" fontId="23" fillId="7" borderId="49" xfId="0" applyFont="1" applyFill="1" applyBorder="1"/>
    <xf numFmtId="0" fontId="31" fillId="7" borderId="50" xfId="0" applyFont="1" applyFill="1" applyBorder="1" applyAlignment="1">
      <alignment horizontal="center"/>
    </xf>
    <xf numFmtId="164" fontId="9" fillId="7" borderId="44" xfId="0" applyNumberFormat="1" applyFont="1" applyFill="1" applyBorder="1" applyAlignment="1">
      <alignment horizontal="center"/>
    </xf>
    <xf numFmtId="164" fontId="25" fillId="7" borderId="51" xfId="0" applyNumberFormat="1" applyFont="1" applyFill="1" applyBorder="1" applyAlignment="1">
      <alignment horizontal="center"/>
    </xf>
    <xf numFmtId="164" fontId="18" fillId="7" borderId="47" xfId="0" applyNumberFormat="1" applyFont="1" applyFill="1" applyBorder="1" applyAlignment="1">
      <alignment horizontal="center" vertical="center"/>
    </xf>
    <xf numFmtId="169" fontId="9" fillId="7" borderId="44" xfId="0" applyNumberFormat="1" applyFont="1" applyFill="1" applyBorder="1" applyAlignment="1">
      <alignment horizontal="center"/>
    </xf>
    <xf numFmtId="164" fontId="9" fillId="7" borderId="44" xfId="0" applyNumberFormat="1" applyFont="1" applyFill="1" applyBorder="1" applyAlignment="1">
      <alignment horizontal="center"/>
    </xf>
    <xf numFmtId="0" fontId="24" fillId="0" borderId="0" xfId="0" applyFont="1"/>
    <xf numFmtId="170" fontId="25" fillId="5" borderId="24" xfId="0" applyNumberFormat="1" applyFont="1" applyFill="1" applyBorder="1"/>
    <xf numFmtId="0" fontId="18" fillId="4" borderId="48" xfId="0" applyFont="1" applyFill="1" applyBorder="1" applyAlignment="1">
      <alignment horizontal="center" vertical="center"/>
    </xf>
    <xf numFmtId="0" fontId="32" fillId="5" borderId="34" xfId="0" applyFont="1" applyFill="1" applyBorder="1"/>
    <xf numFmtId="0" fontId="33" fillId="4" borderId="52" xfId="0" applyFont="1" applyFill="1" applyBorder="1" applyAlignment="1">
      <alignment vertical="center" wrapText="1"/>
    </xf>
    <xf numFmtId="0" fontId="28" fillId="5" borderId="30" xfId="0" applyFont="1" applyFill="1" applyBorder="1"/>
    <xf numFmtId="0" fontId="25" fillId="5" borderId="34" xfId="0" applyFont="1" applyFill="1" applyBorder="1" applyAlignment="1">
      <alignment horizontal="center"/>
    </xf>
    <xf numFmtId="164" fontId="15" fillId="4" borderId="53" xfId="0" applyNumberFormat="1" applyFont="1" applyFill="1" applyBorder="1" applyAlignment="1">
      <alignment horizontal="center" vertical="center"/>
    </xf>
    <xf numFmtId="10" fontId="25" fillId="5" borderId="34" xfId="0" applyNumberFormat="1" applyFont="1" applyFill="1" applyBorder="1" applyAlignment="1">
      <alignment horizontal="center"/>
    </xf>
    <xf numFmtId="169" fontId="9" fillId="5" borderId="34" xfId="0" applyNumberFormat="1" applyFont="1" applyFill="1" applyBorder="1" applyAlignment="1">
      <alignment horizontal="center"/>
    </xf>
    <xf numFmtId="164" fontId="16" fillId="4" borderId="44" xfId="0" applyNumberFormat="1" applyFont="1" applyFill="1" applyBorder="1" applyAlignment="1">
      <alignment horizontal="center" vertical="center"/>
    </xf>
    <xf numFmtId="164" fontId="9" fillId="5" borderId="34" xfId="0" applyNumberFormat="1" applyFont="1" applyFill="1" applyBorder="1" applyAlignment="1">
      <alignment horizontal="center"/>
    </xf>
    <xf numFmtId="169" fontId="17" fillId="4" borderId="54" xfId="0" applyNumberFormat="1" applyFont="1" applyFill="1" applyBorder="1" applyAlignment="1">
      <alignment horizontal="center" vertical="center"/>
    </xf>
    <xf numFmtId="164" fontId="9" fillId="4" borderId="49" xfId="0" applyNumberFormat="1" applyFont="1" applyFill="1" applyBorder="1" applyAlignment="1">
      <alignment horizontal="center"/>
    </xf>
    <xf numFmtId="164" fontId="9" fillId="5" borderId="36" xfId="0" applyNumberFormat="1" applyFont="1" applyFill="1" applyBorder="1" applyAlignment="1">
      <alignment horizontal="center"/>
    </xf>
    <xf numFmtId="164" fontId="9" fillId="4" borderId="44" xfId="0" applyNumberFormat="1" applyFont="1" applyFill="1" applyBorder="1" applyAlignment="1">
      <alignment horizontal="center"/>
    </xf>
    <xf numFmtId="0" fontId="31" fillId="7" borderId="55" xfId="0" applyFont="1" applyFill="1" applyBorder="1" applyAlignment="1">
      <alignment horizontal="center"/>
    </xf>
    <xf numFmtId="164" fontId="9" fillId="4" borderId="44" xfId="0" applyNumberFormat="1" applyFont="1" applyFill="1" applyBorder="1"/>
    <xf numFmtId="164" fontId="9" fillId="4" borderId="54" xfId="0" applyNumberFormat="1" applyFont="1" applyFill="1" applyBorder="1" applyAlignment="1">
      <alignment horizontal="left"/>
    </xf>
    <xf numFmtId="0" fontId="16" fillId="8" borderId="19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vertical="center"/>
    </xf>
    <xf numFmtId="164" fontId="18" fillId="8" borderId="24" xfId="0" applyNumberFormat="1" applyFont="1" applyFill="1" applyBorder="1" applyAlignment="1">
      <alignment horizontal="center" vertical="center"/>
    </xf>
    <xf numFmtId="169" fontId="9" fillId="7" borderId="27" xfId="0" applyNumberFormat="1" applyFont="1" applyFill="1" applyBorder="1" applyAlignment="1">
      <alignment horizontal="center"/>
    </xf>
    <xf numFmtId="164" fontId="16" fillId="8" borderId="34" xfId="0" applyNumberFormat="1" applyFont="1" applyFill="1" applyBorder="1" applyAlignment="1">
      <alignment horizontal="center" vertical="center"/>
    </xf>
    <xf numFmtId="169" fontId="17" fillId="8" borderId="36" xfId="0" applyNumberFormat="1" applyFont="1" applyFill="1" applyBorder="1" applyAlignment="1">
      <alignment horizontal="center"/>
    </xf>
    <xf numFmtId="164" fontId="9" fillId="8" borderId="56" xfId="0" applyNumberFormat="1" applyFont="1" applyFill="1" applyBorder="1" applyAlignment="1">
      <alignment horizontal="center"/>
    </xf>
    <xf numFmtId="170" fontId="30" fillId="5" borderId="37" xfId="0" applyNumberFormat="1" applyFont="1" applyFill="1" applyBorder="1"/>
    <xf numFmtId="164" fontId="9" fillId="8" borderId="34" xfId="0" applyNumberFormat="1" applyFont="1" applyFill="1" applyBorder="1" applyAlignment="1">
      <alignment horizontal="center"/>
    </xf>
    <xf numFmtId="0" fontId="23" fillId="7" borderId="57" xfId="0" applyFont="1" applyFill="1" applyBorder="1"/>
    <xf numFmtId="164" fontId="9" fillId="8" borderId="34" xfId="0" applyNumberFormat="1" applyFont="1" applyFill="1" applyBorder="1"/>
    <xf numFmtId="164" fontId="25" fillId="7" borderId="58" xfId="0" applyNumberFormat="1" applyFont="1" applyFill="1" applyBorder="1" applyAlignment="1">
      <alignment horizontal="center"/>
    </xf>
    <xf numFmtId="164" fontId="9" fillId="8" borderId="36" xfId="0" applyNumberFormat="1" applyFont="1" applyFill="1" applyBorder="1" applyAlignment="1">
      <alignment horizontal="left"/>
    </xf>
    <xf numFmtId="0" fontId="20" fillId="0" borderId="0" xfId="0" applyFont="1" applyAlignment="1">
      <alignment horizontal="left" vertical="center"/>
    </xf>
    <xf numFmtId="164" fontId="9" fillId="7" borderId="5" xfId="0" applyNumberFormat="1" applyFont="1" applyFill="1" applyBorder="1" applyAlignment="1">
      <alignment horizontal="center"/>
    </xf>
    <xf numFmtId="0" fontId="17" fillId="8" borderId="39" xfId="0" applyFont="1" applyFill="1" applyBorder="1" applyAlignment="1">
      <alignment horizontal="left" vertical="center"/>
    </xf>
    <xf numFmtId="164" fontId="9" fillId="7" borderId="5" xfId="0" applyNumberFormat="1" applyFont="1" applyFill="1" applyBorder="1" applyAlignment="1">
      <alignment horizontal="center"/>
    </xf>
    <xf numFmtId="0" fontId="23" fillId="7" borderId="59" xfId="0" applyFont="1" applyFill="1" applyBorder="1" applyAlignment="1">
      <alignment horizontal="left" vertical="center"/>
    </xf>
    <xf numFmtId="164" fontId="9" fillId="7" borderId="47" xfId="0" applyNumberFormat="1" applyFont="1" applyFill="1" applyBorder="1" applyAlignment="1">
      <alignment horizontal="center" vertical="center" wrapText="1"/>
    </xf>
    <xf numFmtId="170" fontId="25" fillId="5" borderId="12" xfId="0" applyNumberFormat="1" applyFont="1" applyFill="1" applyBorder="1"/>
    <xf numFmtId="164" fontId="9" fillId="7" borderId="40" xfId="0" applyNumberFormat="1" applyFont="1" applyFill="1" applyBorder="1" applyAlignment="1">
      <alignment horizontal="center" vertical="center"/>
    </xf>
    <xf numFmtId="0" fontId="32" fillId="5" borderId="14" xfId="0" applyFont="1" applyFill="1" applyBorder="1"/>
    <xf numFmtId="164" fontId="9" fillId="7" borderId="27" xfId="0" applyNumberFormat="1" applyFont="1" applyFill="1" applyBorder="1" applyAlignment="1">
      <alignment horizontal="center" vertical="center"/>
    </xf>
    <xf numFmtId="0" fontId="28" fillId="5" borderId="14" xfId="0" applyFont="1" applyFill="1" applyBorder="1"/>
    <xf numFmtId="164" fontId="9" fillId="7" borderId="27" xfId="0" applyNumberFormat="1" applyFont="1" applyFill="1" applyBorder="1" applyAlignment="1">
      <alignment horizontal="left" vertical="center"/>
    </xf>
    <xf numFmtId="0" fontId="25" fillId="5" borderId="14" xfId="0" applyFont="1" applyFill="1" applyBorder="1" applyAlignment="1">
      <alignment horizontal="center"/>
    </xf>
    <xf numFmtId="164" fontId="9" fillId="7" borderId="28" xfId="0" applyNumberFormat="1" applyFont="1" applyFill="1" applyBorder="1" applyAlignment="1">
      <alignment horizontal="left" vertical="center"/>
    </xf>
    <xf numFmtId="0" fontId="25" fillId="5" borderId="16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left" vertical="center"/>
    </xf>
    <xf numFmtId="0" fontId="23" fillId="7" borderId="38" xfId="0" applyFont="1" applyFill="1" applyBorder="1" applyAlignment="1">
      <alignment horizontal="left" vertical="center"/>
    </xf>
    <xf numFmtId="0" fontId="34" fillId="7" borderId="27" xfId="0" applyFont="1" applyFill="1" applyBorder="1" applyAlignment="1">
      <alignment horizontal="center"/>
    </xf>
    <xf numFmtId="167" fontId="30" fillId="7" borderId="27" xfId="0" applyNumberFormat="1" applyFont="1" applyFill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164" fontId="25" fillId="7" borderId="59" xfId="0" applyNumberFormat="1" applyFont="1" applyFill="1" applyBorder="1" applyAlignment="1">
      <alignment horizontal="center"/>
    </xf>
    <xf numFmtId="0" fontId="9" fillId="0" borderId="0" xfId="0" applyFont="1"/>
    <xf numFmtId="164" fontId="9" fillId="7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center"/>
    </xf>
    <xf numFmtId="0" fontId="31" fillId="7" borderId="5" xfId="0" applyFont="1" applyFill="1" applyBorder="1" applyAlignment="1">
      <alignment horizontal="center"/>
    </xf>
    <xf numFmtId="164" fontId="9" fillId="0" borderId="43" xfId="0" applyNumberFormat="1" applyFont="1" applyBorder="1" applyAlignment="1">
      <alignment horizontal="center" vertical="center"/>
    </xf>
    <xf numFmtId="167" fontId="9" fillId="7" borderId="5" xfId="0" applyNumberFormat="1" applyFont="1" applyFill="1" applyBorder="1" applyAlignment="1">
      <alignment horizontal="center"/>
    </xf>
    <xf numFmtId="0" fontId="23" fillId="0" borderId="60" xfId="0" applyFont="1" applyBorder="1" applyAlignment="1">
      <alignment horizontal="left" vertical="center"/>
    </xf>
    <xf numFmtId="0" fontId="35" fillId="7" borderId="5" xfId="0" applyFont="1" applyFill="1" applyBorder="1" applyAlignment="1">
      <alignment horizontal="center"/>
    </xf>
    <xf numFmtId="16" fontId="17" fillId="8" borderId="37" xfId="0" applyNumberFormat="1" applyFont="1" applyFill="1" applyBorder="1" applyAlignment="1">
      <alignment horizontal="left" vertical="center" wrapText="1"/>
    </xf>
    <xf numFmtId="0" fontId="36" fillId="7" borderId="23" xfId="0" applyFont="1" applyFill="1" applyBorder="1"/>
    <xf numFmtId="0" fontId="30" fillId="7" borderId="5" xfId="0" applyFont="1" applyFill="1" applyBorder="1"/>
    <xf numFmtId="164" fontId="25" fillId="7" borderId="38" xfId="0" applyNumberFormat="1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left" vertical="center"/>
    </xf>
    <xf numFmtId="164" fontId="15" fillId="8" borderId="53" xfId="0" applyNumberFormat="1" applyFont="1" applyFill="1" applyBorder="1" applyAlignment="1">
      <alignment horizontal="center" vertical="center" wrapText="1"/>
    </xf>
    <xf numFmtId="167" fontId="9" fillId="7" borderId="44" xfId="0" applyNumberFormat="1" applyFont="1" applyFill="1" applyBorder="1" applyAlignment="1">
      <alignment horizontal="center"/>
    </xf>
    <xf numFmtId="164" fontId="16" fillId="8" borderId="44" xfId="0" applyNumberFormat="1" applyFont="1" applyFill="1" applyBorder="1" applyAlignment="1">
      <alignment horizontal="center" vertical="center" wrapText="1"/>
    </xf>
    <xf numFmtId="169" fontId="17" fillId="8" borderId="54" xfId="0" applyNumberFormat="1" applyFont="1" applyFill="1" applyBorder="1" applyAlignment="1">
      <alignment horizontal="center"/>
    </xf>
    <xf numFmtId="164" fontId="9" fillId="8" borderId="49" xfId="0" applyNumberFormat="1" applyFont="1" applyFill="1" applyBorder="1" applyAlignment="1">
      <alignment horizontal="center"/>
    </xf>
    <xf numFmtId="164" fontId="9" fillId="8" borderId="44" xfId="0" applyNumberFormat="1" applyFont="1" applyFill="1" applyBorder="1" applyAlignment="1">
      <alignment horizontal="center"/>
    </xf>
    <xf numFmtId="0" fontId="23" fillId="7" borderId="61" xfId="0" applyFont="1" applyFill="1" applyBorder="1"/>
    <xf numFmtId="164" fontId="9" fillId="8" borderId="44" xfId="0" applyNumberFormat="1" applyFont="1" applyFill="1" applyBorder="1"/>
    <xf numFmtId="164" fontId="9" fillId="8" borderId="54" xfId="0" applyNumberFormat="1" applyFont="1" applyFill="1" applyBorder="1" applyAlignment="1">
      <alignment horizontal="left"/>
    </xf>
    <xf numFmtId="0" fontId="35" fillId="7" borderId="44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left" vertical="center"/>
    </xf>
    <xf numFmtId="0" fontId="37" fillId="9" borderId="12" xfId="0" applyFont="1" applyFill="1" applyBorder="1" applyAlignment="1">
      <alignment horizontal="left" vertical="center"/>
    </xf>
    <xf numFmtId="0" fontId="12" fillId="9" borderId="26" xfId="0" applyFont="1" applyFill="1" applyBorder="1" applyAlignment="1">
      <alignment horizontal="left" vertical="center"/>
    </xf>
    <xf numFmtId="164" fontId="18" fillId="9" borderId="24" xfId="0" applyNumberFormat="1" applyFont="1" applyFill="1" applyBorder="1" applyAlignment="1">
      <alignment horizontal="center" vertical="center"/>
    </xf>
    <xf numFmtId="164" fontId="38" fillId="9" borderId="34" xfId="0" applyNumberFormat="1" applyFont="1" applyFill="1" applyBorder="1" applyAlignment="1">
      <alignment horizontal="center" vertical="center"/>
    </xf>
    <xf numFmtId="164" fontId="25" fillId="7" borderId="62" xfId="0" applyNumberFormat="1" applyFont="1" applyFill="1" applyBorder="1" applyAlignment="1">
      <alignment horizontal="center"/>
    </xf>
    <xf numFmtId="169" fontId="17" fillId="9" borderId="36" xfId="0" applyNumberFormat="1" applyFont="1" applyFill="1" applyBorder="1" applyAlignment="1">
      <alignment horizontal="center"/>
    </xf>
    <xf numFmtId="164" fontId="9" fillId="9" borderId="56" xfId="0" applyNumberFormat="1" applyFont="1" applyFill="1" applyBorder="1" applyAlignment="1">
      <alignment horizontal="center"/>
    </xf>
    <xf numFmtId="164" fontId="9" fillId="9" borderId="34" xfId="0" applyNumberFormat="1" applyFont="1" applyFill="1" applyBorder="1" applyAlignment="1">
      <alignment horizontal="center"/>
    </xf>
    <xf numFmtId="164" fontId="9" fillId="9" borderId="34" xfId="0" applyNumberFormat="1" applyFont="1" applyFill="1" applyBorder="1"/>
    <xf numFmtId="170" fontId="30" fillId="5" borderId="12" xfId="0" applyNumberFormat="1" applyFont="1" applyFill="1" applyBorder="1"/>
    <xf numFmtId="164" fontId="9" fillId="9" borderId="36" xfId="0" applyNumberFormat="1" applyFont="1" applyFill="1" applyBorder="1" applyAlignment="1">
      <alignment horizontal="left"/>
    </xf>
    <xf numFmtId="0" fontId="23" fillId="5" borderId="26" xfId="0" applyFont="1" applyFill="1" applyBorder="1"/>
    <xf numFmtId="0" fontId="17" fillId="9" borderId="39" xfId="0" applyFont="1" applyFill="1" applyBorder="1" applyAlignment="1">
      <alignment horizontal="center" vertical="center" wrapText="1"/>
    </xf>
    <xf numFmtId="0" fontId="39" fillId="0" borderId="63" xfId="0" applyFont="1" applyBorder="1"/>
    <xf numFmtId="164" fontId="28" fillId="5" borderId="26" xfId="0" applyNumberFormat="1" applyFont="1" applyFill="1" applyBorder="1"/>
    <xf numFmtId="164" fontId="40" fillId="5" borderId="26" xfId="0" applyNumberFormat="1" applyFont="1" applyFill="1" applyBorder="1" applyAlignment="1">
      <alignment horizontal="center"/>
    </xf>
    <xf numFmtId="164" fontId="40" fillId="5" borderId="24" xfId="0" applyNumberFormat="1" applyFont="1" applyFill="1" applyBorder="1" applyAlignment="1">
      <alignment horizontal="center"/>
    </xf>
    <xf numFmtId="10" fontId="40" fillId="5" borderId="34" xfId="0" applyNumberFormat="1" applyFont="1" applyFill="1" applyBorder="1" applyAlignment="1">
      <alignment horizontal="center"/>
    </xf>
    <xf numFmtId="164" fontId="15" fillId="9" borderId="64" xfId="0" applyNumberFormat="1" applyFont="1" applyFill="1" applyBorder="1" applyAlignment="1">
      <alignment horizontal="center"/>
    </xf>
    <xf numFmtId="164" fontId="40" fillId="5" borderId="29" xfId="0" applyNumberFormat="1" applyFont="1" applyFill="1" applyBorder="1" applyAlignment="1">
      <alignment horizontal="center"/>
    </xf>
    <xf numFmtId="164" fontId="25" fillId="5" borderId="24" xfId="0" applyNumberFormat="1" applyFont="1" applyFill="1" applyBorder="1" applyAlignment="1">
      <alignment horizontal="center"/>
    </xf>
    <xf numFmtId="164" fontId="25" fillId="5" borderId="34" xfId="0" applyNumberFormat="1" applyFont="1" applyFill="1" applyBorder="1" applyAlignment="1">
      <alignment horizontal="center"/>
    </xf>
    <xf numFmtId="164" fontId="9" fillId="0" borderId="65" xfId="0" applyNumberFormat="1" applyFont="1" applyBorder="1" applyAlignment="1">
      <alignment horizontal="center"/>
    </xf>
    <xf numFmtId="164" fontId="25" fillId="5" borderId="36" xfId="0" applyNumberFormat="1" applyFont="1" applyFill="1" applyBorder="1" applyAlignment="1">
      <alignment horizontal="center"/>
    </xf>
    <xf numFmtId="164" fontId="9" fillId="0" borderId="66" xfId="0" applyNumberFormat="1" applyFont="1" applyBorder="1" applyAlignment="1">
      <alignment horizontal="center"/>
    </xf>
    <xf numFmtId="0" fontId="24" fillId="10" borderId="19" xfId="0" applyFont="1" applyFill="1" applyBorder="1"/>
    <xf numFmtId="164" fontId="9" fillId="0" borderId="66" xfId="0" applyNumberFormat="1" applyFont="1" applyBorder="1"/>
    <xf numFmtId="170" fontId="25" fillId="10" borderId="12" xfId="0" applyNumberFormat="1" applyFont="1" applyFill="1" applyBorder="1"/>
    <xf numFmtId="164" fontId="9" fillId="0" borderId="67" xfId="0" applyNumberFormat="1" applyFont="1" applyBorder="1" applyAlignment="1">
      <alignment horizontal="left"/>
    </xf>
    <xf numFmtId="0" fontId="8" fillId="10" borderId="26" xfId="0" applyFont="1" applyFill="1" applyBorder="1"/>
    <xf numFmtId="0" fontId="28" fillId="10" borderId="26" xfId="0" applyFont="1" applyFill="1" applyBorder="1"/>
    <xf numFmtId="0" fontId="16" fillId="11" borderId="19" xfId="0" applyFont="1" applyFill="1" applyBorder="1" applyAlignment="1">
      <alignment horizontal="left" vertical="center"/>
    </xf>
    <xf numFmtId="167" fontId="25" fillId="10" borderId="26" xfId="0" applyNumberFormat="1" applyFont="1" applyFill="1" applyBorder="1" applyAlignment="1">
      <alignment horizontal="center"/>
    </xf>
    <xf numFmtId="0" fontId="17" fillId="11" borderId="12" xfId="0" applyFont="1" applyFill="1" applyBorder="1" applyAlignment="1">
      <alignment horizontal="center" vertical="center"/>
    </xf>
    <xf numFmtId="164" fontId="25" fillId="10" borderId="68" xfId="0" applyNumberFormat="1" applyFont="1" applyFill="1" applyBorder="1" applyAlignment="1">
      <alignment horizontal="center"/>
    </xf>
    <xf numFmtId="0" fontId="12" fillId="11" borderId="26" xfId="0" applyFont="1" applyFill="1" applyBorder="1" applyAlignment="1">
      <alignment horizontal="left" vertical="center"/>
    </xf>
    <xf numFmtId="164" fontId="18" fillId="11" borderId="24" xfId="0" applyNumberFormat="1" applyFont="1" applyFill="1" applyBorder="1" applyAlignment="1">
      <alignment horizontal="center" vertical="center"/>
    </xf>
    <xf numFmtId="164" fontId="16" fillId="11" borderId="34" xfId="0" applyNumberFormat="1" applyFont="1" applyFill="1" applyBorder="1" applyAlignment="1">
      <alignment horizontal="center" vertical="center"/>
    </xf>
    <xf numFmtId="164" fontId="25" fillId="10" borderId="69" xfId="0" applyNumberFormat="1" applyFont="1" applyFill="1" applyBorder="1"/>
    <xf numFmtId="169" fontId="16" fillId="11" borderId="36" xfId="0" applyNumberFormat="1" applyFont="1" applyFill="1" applyBorder="1" applyAlignment="1">
      <alignment horizontal="center"/>
    </xf>
    <xf numFmtId="169" fontId="25" fillId="10" borderId="69" xfId="0" applyNumberFormat="1" applyFont="1" applyFill="1" applyBorder="1" applyAlignment="1">
      <alignment horizontal="center"/>
    </xf>
    <xf numFmtId="164" fontId="9" fillId="11" borderId="56" xfId="0" applyNumberFormat="1" applyFont="1" applyFill="1" applyBorder="1" applyAlignment="1">
      <alignment horizontal="center"/>
    </xf>
    <xf numFmtId="164" fontId="9" fillId="11" borderId="34" xfId="0" applyNumberFormat="1" applyFont="1" applyFill="1" applyBorder="1" applyAlignment="1">
      <alignment horizontal="center"/>
    </xf>
    <xf numFmtId="0" fontId="29" fillId="0" borderId="0" xfId="0" applyFont="1"/>
    <xf numFmtId="170" fontId="30" fillId="10" borderId="39" xfId="0" applyNumberFormat="1" applyFont="1" applyFill="1" applyBorder="1"/>
    <xf numFmtId="164" fontId="9" fillId="11" borderId="34" xfId="0" applyNumberFormat="1" applyFont="1" applyFill="1" applyBorder="1"/>
    <xf numFmtId="0" fontId="23" fillId="0" borderId="65" xfId="0" applyFont="1" applyBorder="1"/>
    <xf numFmtId="164" fontId="9" fillId="11" borderId="36" xfId="0" applyNumberFormat="1" applyFont="1" applyFill="1" applyBorder="1" applyAlignment="1">
      <alignment horizontal="left"/>
    </xf>
    <xf numFmtId="0" fontId="41" fillId="0" borderId="6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11" borderId="39" xfId="0" applyFont="1" applyFill="1" applyBorder="1" applyAlignment="1">
      <alignment horizontal="center" vertical="center" wrapText="1"/>
    </xf>
    <xf numFmtId="167" fontId="9" fillId="0" borderId="66" xfId="0" applyNumberFormat="1" applyFont="1" applyBorder="1" applyAlignment="1">
      <alignment horizontal="center"/>
    </xf>
    <xf numFmtId="0" fontId="23" fillId="0" borderId="63" xfId="0" applyFont="1" applyBorder="1"/>
    <xf numFmtId="164" fontId="9" fillId="7" borderId="64" xfId="0" applyNumberFormat="1" applyFont="1" applyFill="1" applyBorder="1" applyAlignment="1">
      <alignment horizontal="center"/>
    </xf>
    <xf numFmtId="10" fontId="9" fillId="12" borderId="27" xfId="0" applyNumberFormat="1" applyFont="1" applyFill="1" applyBorder="1" applyAlignment="1">
      <alignment horizontal="center"/>
    </xf>
    <xf numFmtId="169" fontId="9" fillId="13" borderId="27" xfId="0" applyNumberFormat="1" applyFont="1" applyFill="1" applyBorder="1" applyAlignment="1">
      <alignment horizontal="center"/>
    </xf>
    <xf numFmtId="164" fontId="9" fillId="0" borderId="65" xfId="0" applyNumberFormat="1" applyFont="1" applyBorder="1" applyAlignment="1">
      <alignment horizontal="center"/>
    </xf>
    <xf numFmtId="170" fontId="30" fillId="10" borderId="37" xfId="0" applyNumberFormat="1" applyFont="1" applyFill="1" applyBorder="1"/>
    <xf numFmtId="49" fontId="17" fillId="11" borderId="37" xfId="0" applyNumberFormat="1" applyFont="1" applyFill="1" applyBorder="1" applyAlignment="1">
      <alignment horizontal="center" vertical="center" wrapText="1"/>
    </xf>
    <xf numFmtId="0" fontId="23" fillId="7" borderId="38" xfId="0" applyFont="1" applyFill="1" applyBorder="1"/>
    <xf numFmtId="164" fontId="9" fillId="0" borderId="4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/>
    <xf numFmtId="164" fontId="9" fillId="0" borderId="46" xfId="0" applyNumberFormat="1" applyFont="1" applyBorder="1" applyAlignment="1">
      <alignment horizontal="left"/>
    </xf>
    <xf numFmtId="0" fontId="23" fillId="0" borderId="43" xfId="0" applyFont="1" applyBorder="1"/>
    <xf numFmtId="0" fontId="17" fillId="11" borderId="48" xfId="0" applyFont="1" applyFill="1" applyBorder="1" applyAlignment="1">
      <alignment horizontal="center" vertical="center" wrapText="1"/>
    </xf>
    <xf numFmtId="0" fontId="42" fillId="11" borderId="52" xfId="0" applyFont="1" applyFill="1" applyBorder="1" applyAlignment="1">
      <alignment vertical="center"/>
    </xf>
    <xf numFmtId="0" fontId="35" fillId="0" borderId="5" xfId="0" applyFont="1" applyBorder="1" applyAlignment="1">
      <alignment horizontal="center"/>
    </xf>
    <xf numFmtId="164" fontId="15" fillId="11" borderId="53" xfId="0" applyNumberFormat="1" applyFont="1" applyFill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/>
    </xf>
    <xf numFmtId="164" fontId="16" fillId="11" borderId="44" xfId="0" applyNumberFormat="1" applyFont="1" applyFill="1" applyBorder="1" applyAlignment="1">
      <alignment horizontal="center" vertical="center"/>
    </xf>
    <xf numFmtId="169" fontId="17" fillId="11" borderId="54" xfId="0" applyNumberFormat="1" applyFont="1" applyFill="1" applyBorder="1" applyAlignment="1">
      <alignment horizontal="center"/>
    </xf>
    <xf numFmtId="164" fontId="9" fillId="11" borderId="49" xfId="0" applyNumberFormat="1" applyFont="1" applyFill="1" applyBorder="1" applyAlignment="1">
      <alignment horizontal="center"/>
    </xf>
    <xf numFmtId="164" fontId="9" fillId="11" borderId="44" xfId="0" applyNumberFormat="1" applyFont="1" applyFill="1" applyBorder="1" applyAlignment="1">
      <alignment horizontal="center"/>
    </xf>
    <xf numFmtId="164" fontId="9" fillId="11" borderId="44" xfId="0" applyNumberFormat="1" applyFont="1" applyFill="1" applyBorder="1"/>
    <xf numFmtId="164" fontId="9" fillId="11" borderId="54" xfId="0" applyNumberFormat="1" applyFont="1" applyFill="1" applyBorder="1" applyAlignment="1">
      <alignment horizontal="left"/>
    </xf>
    <xf numFmtId="0" fontId="16" fillId="14" borderId="19" xfId="0" applyFont="1" applyFill="1" applyBorder="1" applyAlignment="1">
      <alignment horizontal="left" vertical="center"/>
    </xf>
    <xf numFmtId="0" fontId="17" fillId="14" borderId="12" xfId="0" applyFont="1" applyFill="1" applyBorder="1" applyAlignment="1">
      <alignment horizontal="center" vertical="center"/>
    </xf>
    <xf numFmtId="0" fontId="12" fillId="14" borderId="26" xfId="0" applyFont="1" applyFill="1" applyBorder="1" applyAlignment="1">
      <alignment vertical="center"/>
    </xf>
    <xf numFmtId="164" fontId="18" fillId="14" borderId="24" xfId="0" applyNumberFormat="1" applyFont="1" applyFill="1" applyBorder="1" applyAlignment="1">
      <alignment horizontal="center" vertical="center"/>
    </xf>
    <xf numFmtId="164" fontId="16" fillId="14" borderId="34" xfId="0" applyNumberFormat="1" applyFont="1" applyFill="1" applyBorder="1" applyAlignment="1">
      <alignment horizontal="center" vertical="center"/>
    </xf>
    <xf numFmtId="0" fontId="30" fillId="0" borderId="5" xfId="0" applyFont="1" applyBorder="1"/>
    <xf numFmtId="169" fontId="17" fillId="14" borderId="36" xfId="0" applyNumberFormat="1" applyFont="1" applyFill="1" applyBorder="1" applyAlignment="1">
      <alignment horizontal="center"/>
    </xf>
    <xf numFmtId="164" fontId="9" fillId="14" borderId="56" xfId="0" applyNumberFormat="1" applyFont="1" applyFill="1" applyBorder="1" applyAlignment="1">
      <alignment horizontal="center"/>
    </xf>
    <xf numFmtId="164" fontId="9" fillId="14" borderId="34" xfId="0" applyNumberFormat="1" applyFont="1" applyFill="1" applyBorder="1" applyAlignment="1">
      <alignment horizontal="center"/>
    </xf>
    <xf numFmtId="0" fontId="31" fillId="0" borderId="5" xfId="0" applyFont="1" applyBorder="1" applyAlignment="1">
      <alignment horizontal="center"/>
    </xf>
    <xf numFmtId="164" fontId="9" fillId="14" borderId="34" xfId="0" applyNumberFormat="1" applyFont="1" applyFill="1" applyBorder="1"/>
    <xf numFmtId="164" fontId="9" fillId="14" borderId="36" xfId="0" applyNumberFormat="1" applyFont="1" applyFill="1" applyBorder="1" applyAlignment="1">
      <alignment horizontal="left"/>
    </xf>
    <xf numFmtId="0" fontId="17" fillId="14" borderId="39" xfId="0" applyFont="1" applyFill="1" applyBorder="1" applyAlignment="1">
      <alignment horizontal="center"/>
    </xf>
    <xf numFmtId="170" fontId="30" fillId="10" borderId="48" xfId="0" applyNumberFormat="1" applyFont="1" applyFill="1" applyBorder="1"/>
    <xf numFmtId="0" fontId="23" fillId="0" borderId="60" xfId="0" applyFont="1" applyBorder="1"/>
    <xf numFmtId="0" fontId="30" fillId="7" borderId="44" xfId="0" applyFont="1" applyFill="1" applyBorder="1"/>
    <xf numFmtId="10" fontId="9" fillId="12" borderId="45" xfId="0" applyNumberFormat="1" applyFont="1" applyFill="1" applyBorder="1" applyAlignment="1">
      <alignment horizontal="center"/>
    </xf>
    <xf numFmtId="164" fontId="9" fillId="0" borderId="70" xfId="0" applyNumberFormat="1" applyFont="1" applyBorder="1" applyAlignment="1">
      <alignment horizontal="center"/>
    </xf>
    <xf numFmtId="169" fontId="9" fillId="13" borderId="45" xfId="0" applyNumberFormat="1" applyFont="1" applyFill="1" applyBorder="1" applyAlignment="1">
      <alignment horizontal="center"/>
    </xf>
    <xf numFmtId="164" fontId="9" fillId="0" borderId="71" xfId="0" applyNumberFormat="1" applyFont="1" applyBorder="1" applyAlignment="1">
      <alignment horizontal="center"/>
    </xf>
    <xf numFmtId="170" fontId="30" fillId="10" borderId="24" xfId="0" applyNumberFormat="1" applyFont="1" applyFill="1" applyBorder="1"/>
    <xf numFmtId="0" fontId="23" fillId="10" borderId="34" xfId="0" applyFont="1" applyFill="1" applyBorder="1"/>
    <xf numFmtId="0" fontId="30" fillId="10" borderId="34" xfId="0" applyFont="1" applyFill="1" applyBorder="1"/>
    <xf numFmtId="164" fontId="9" fillId="10" borderId="29" xfId="0" applyNumberFormat="1" applyFont="1" applyFill="1" applyBorder="1" applyAlignment="1">
      <alignment horizontal="center"/>
    </xf>
    <xf numFmtId="0" fontId="17" fillId="14" borderId="37" xfId="0" applyFont="1" applyFill="1" applyBorder="1" applyAlignment="1">
      <alignment horizontal="center"/>
    </xf>
    <xf numFmtId="164" fontId="40" fillId="10" borderId="24" xfId="0" applyNumberFormat="1" applyFont="1" applyFill="1" applyBorder="1" applyAlignment="1">
      <alignment horizontal="center"/>
    </xf>
    <xf numFmtId="10" fontId="40" fillId="10" borderId="34" xfId="0" applyNumberFormat="1" applyFont="1" applyFill="1" applyBorder="1" applyAlignment="1">
      <alignment horizontal="center"/>
    </xf>
    <xf numFmtId="164" fontId="9" fillId="0" borderId="47" xfId="0" applyNumberFormat="1" applyFont="1" applyBorder="1" applyAlignment="1">
      <alignment horizontal="center"/>
    </xf>
    <xf numFmtId="169" fontId="40" fillId="10" borderId="36" xfId="0" applyNumberFormat="1" applyFont="1" applyFill="1" applyBorder="1" applyAlignment="1">
      <alignment horizontal="center"/>
    </xf>
    <xf numFmtId="164" fontId="9" fillId="0" borderId="43" xfId="0" applyNumberFormat="1" applyFont="1" applyBorder="1" applyAlignment="1">
      <alignment horizontal="center"/>
    </xf>
    <xf numFmtId="164" fontId="25" fillId="10" borderId="56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14" borderId="48" xfId="0" applyFont="1" applyFill="1" applyBorder="1" applyAlignment="1">
      <alignment horizontal="center" vertical="center"/>
    </xf>
    <xf numFmtId="0" fontId="24" fillId="15" borderId="19" xfId="0" applyFont="1" applyFill="1" applyBorder="1"/>
    <xf numFmtId="0" fontId="42" fillId="14" borderId="52" xfId="0" applyFont="1" applyFill="1" applyBorder="1" applyAlignment="1">
      <alignment vertical="center"/>
    </xf>
    <xf numFmtId="170" fontId="25" fillId="15" borderId="72" xfId="0" applyNumberFormat="1" applyFont="1" applyFill="1" applyBorder="1"/>
    <xf numFmtId="0" fontId="8" fillId="15" borderId="68" xfId="0" applyFont="1" applyFill="1" applyBorder="1"/>
    <xf numFmtId="0" fontId="28" fillId="15" borderId="68" xfId="0" applyFont="1" applyFill="1" applyBorder="1"/>
    <xf numFmtId="164" fontId="40" fillId="15" borderId="68" xfId="0" applyNumberFormat="1" applyFont="1" applyFill="1" applyBorder="1" applyAlignment="1">
      <alignment horizontal="center"/>
    </xf>
    <xf numFmtId="164" fontId="40" fillId="15" borderId="69" xfId="0" applyNumberFormat="1" applyFont="1" applyFill="1" applyBorder="1"/>
    <xf numFmtId="164" fontId="15" fillId="14" borderId="53" xfId="0" applyNumberFormat="1" applyFont="1" applyFill="1" applyBorder="1" applyAlignment="1">
      <alignment horizontal="center" vertical="center"/>
    </xf>
    <xf numFmtId="169" fontId="25" fillId="15" borderId="69" xfId="0" applyNumberFormat="1" applyFont="1" applyFill="1" applyBorder="1" applyAlignment="1">
      <alignment horizontal="center"/>
    </xf>
    <xf numFmtId="164" fontId="16" fillId="14" borderId="44" xfId="0" applyNumberFormat="1" applyFont="1" applyFill="1" applyBorder="1" applyAlignment="1">
      <alignment horizontal="center" vertical="center"/>
    </xf>
    <xf numFmtId="164" fontId="25" fillId="15" borderId="69" xfId="0" applyNumberFormat="1" applyFont="1" applyFill="1" applyBorder="1" applyAlignment="1">
      <alignment horizontal="center"/>
    </xf>
    <xf numFmtId="169" fontId="16" fillId="14" borderId="54" xfId="0" applyNumberFormat="1" applyFont="1" applyFill="1" applyBorder="1" applyAlignment="1">
      <alignment horizontal="center"/>
    </xf>
    <xf numFmtId="164" fontId="25" fillId="14" borderId="49" xfId="0" applyNumberFormat="1" applyFont="1" applyFill="1" applyBorder="1" applyAlignment="1">
      <alignment horizontal="center"/>
    </xf>
    <xf numFmtId="170" fontId="30" fillId="15" borderId="73" xfId="0" applyNumberFormat="1" applyFont="1" applyFill="1" applyBorder="1"/>
    <xf numFmtId="164" fontId="25" fillId="14" borderId="44" xfId="0" applyNumberFormat="1" applyFont="1" applyFill="1" applyBorder="1" applyAlignment="1">
      <alignment horizontal="center"/>
    </xf>
    <xf numFmtId="0" fontId="30" fillId="0" borderId="66" xfId="0" applyFont="1" applyBorder="1"/>
    <xf numFmtId="164" fontId="25" fillId="14" borderId="44" xfId="0" applyNumberFormat="1" applyFont="1" applyFill="1" applyBorder="1"/>
    <xf numFmtId="164" fontId="25" fillId="0" borderId="74" xfId="0" applyNumberFormat="1" applyFont="1" applyBorder="1" applyAlignment="1">
      <alignment horizontal="center"/>
    </xf>
    <xf numFmtId="164" fontId="25" fillId="14" borderId="54" xfId="0" applyNumberFormat="1" applyFont="1" applyFill="1" applyBorder="1" applyAlignment="1">
      <alignment horizontal="left"/>
    </xf>
    <xf numFmtId="10" fontId="9" fillId="12" borderId="5" xfId="0" applyNumberFormat="1" applyFont="1" applyFill="1" applyBorder="1" applyAlignment="1">
      <alignment horizontal="center"/>
    </xf>
    <xf numFmtId="0" fontId="16" fillId="16" borderId="19" xfId="0" applyFont="1" applyFill="1" applyBorder="1" applyAlignment="1">
      <alignment horizontal="left" vertical="center"/>
    </xf>
    <xf numFmtId="169" fontId="9" fillId="13" borderId="5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17" fillId="16" borderId="12" xfId="0" applyFont="1" applyFill="1" applyBorder="1" applyAlignment="1">
      <alignment horizontal="center" vertical="center"/>
    </xf>
    <xf numFmtId="0" fontId="12" fillId="16" borderId="26" xfId="0" applyFont="1" applyFill="1" applyBorder="1" applyAlignment="1">
      <alignment vertical="center"/>
    </xf>
    <xf numFmtId="164" fontId="18" fillId="16" borderId="24" xfId="0" applyNumberFormat="1" applyFont="1" applyFill="1" applyBorder="1" applyAlignment="1">
      <alignment horizontal="center" vertical="center"/>
    </xf>
    <xf numFmtId="170" fontId="30" fillId="15" borderId="75" xfId="0" applyNumberFormat="1" applyFont="1" applyFill="1" applyBorder="1"/>
    <xf numFmtId="164" fontId="16" fillId="16" borderId="34" xfId="0" applyNumberFormat="1" applyFont="1" applyFill="1" applyBorder="1" applyAlignment="1">
      <alignment horizontal="center" vertical="center"/>
    </xf>
    <xf numFmtId="169" fontId="16" fillId="16" borderId="36" xfId="0" applyNumberFormat="1" applyFont="1" applyFill="1" applyBorder="1" applyAlignment="1">
      <alignment horizontal="center"/>
    </xf>
    <xf numFmtId="164" fontId="25" fillId="16" borderId="56" xfId="0" applyNumberFormat="1" applyFont="1" applyFill="1" applyBorder="1" applyAlignment="1">
      <alignment horizontal="center"/>
    </xf>
    <xf numFmtId="164" fontId="25" fillId="16" borderId="34" xfId="0" applyNumberFormat="1" applyFont="1" applyFill="1" applyBorder="1" applyAlignment="1">
      <alignment horizontal="center"/>
    </xf>
    <xf numFmtId="164" fontId="25" fillId="16" borderId="34" xfId="0" applyNumberFormat="1" applyFont="1" applyFill="1" applyBorder="1"/>
    <xf numFmtId="164" fontId="25" fillId="16" borderId="36" xfId="0" applyNumberFormat="1" applyFont="1" applyFill="1" applyBorder="1" applyAlignment="1">
      <alignment horizontal="left"/>
    </xf>
    <xf numFmtId="0" fontId="16" fillId="17" borderId="23" xfId="0" applyFont="1" applyFill="1" applyBorder="1" applyAlignment="1">
      <alignment horizontal="left" vertical="center"/>
    </xf>
    <xf numFmtId="0" fontId="17" fillId="16" borderId="21" xfId="0" applyFont="1" applyFill="1" applyBorder="1" applyAlignment="1">
      <alignment horizontal="center"/>
    </xf>
    <xf numFmtId="0" fontId="23" fillId="17" borderId="23" xfId="0" applyFont="1" applyFill="1" applyBorder="1" applyAlignment="1">
      <alignment vertical="center"/>
    </xf>
    <xf numFmtId="164" fontId="25" fillId="17" borderId="61" xfId="0" applyNumberFormat="1" applyFont="1" applyFill="1" applyBorder="1" applyAlignment="1">
      <alignment horizontal="center"/>
    </xf>
    <xf numFmtId="164" fontId="25" fillId="17" borderId="45" xfId="0" applyNumberFormat="1" applyFont="1" applyFill="1" applyBorder="1" applyAlignment="1">
      <alignment horizontal="center"/>
    </xf>
    <xf numFmtId="164" fontId="25" fillId="17" borderId="45" xfId="0" applyNumberFormat="1" applyFont="1" applyFill="1" applyBorder="1"/>
    <xf numFmtId="164" fontId="25" fillId="17" borderId="76" xfId="0" applyNumberFormat="1" applyFont="1" applyFill="1" applyBorder="1" applyAlignment="1">
      <alignment horizontal="left"/>
    </xf>
    <xf numFmtId="0" fontId="5" fillId="17" borderId="23" xfId="0" applyFont="1" applyFill="1" applyBorder="1"/>
    <xf numFmtId="0" fontId="0" fillId="17" borderId="23" xfId="0" applyFont="1" applyFill="1" applyBorder="1"/>
    <xf numFmtId="0" fontId="17" fillId="16" borderId="37" xfId="0" applyFont="1" applyFill="1" applyBorder="1" applyAlignment="1">
      <alignment horizontal="center"/>
    </xf>
    <xf numFmtId="170" fontId="30" fillId="15" borderId="77" xfId="0" applyNumberFormat="1" applyFont="1" applyFill="1" applyBorder="1"/>
    <xf numFmtId="0" fontId="23" fillId="0" borderId="78" xfId="0" applyFont="1" applyBorder="1"/>
    <xf numFmtId="0" fontId="30" fillId="0" borderId="71" xfId="0" applyFont="1" applyBorder="1"/>
    <xf numFmtId="164" fontId="9" fillId="7" borderId="57" xfId="0" applyNumberFormat="1" applyFont="1" applyFill="1" applyBorder="1" applyAlignment="1">
      <alignment horizontal="center"/>
    </xf>
    <xf numFmtId="170" fontId="30" fillId="15" borderId="12" xfId="0" applyNumberFormat="1" applyFont="1" applyFill="1" applyBorder="1"/>
    <xf numFmtId="164" fontId="9" fillId="7" borderId="5" xfId="0" applyNumberFormat="1" applyFont="1" applyFill="1" applyBorder="1"/>
    <xf numFmtId="0" fontId="43" fillId="15" borderId="26" xfId="0" applyFont="1" applyFill="1" applyBorder="1"/>
    <xf numFmtId="0" fontId="30" fillId="15" borderId="26" xfId="0" applyFont="1" applyFill="1" applyBorder="1"/>
    <xf numFmtId="164" fontId="36" fillId="15" borderId="26" xfId="0" applyNumberFormat="1" applyFont="1" applyFill="1" applyBorder="1" applyAlignment="1">
      <alignment horizontal="center"/>
    </xf>
    <xf numFmtId="164" fontId="9" fillId="7" borderId="46" xfId="0" applyNumberFormat="1" applyFont="1" applyFill="1" applyBorder="1" applyAlignment="1">
      <alignment horizontal="left"/>
    </xf>
    <xf numFmtId="164" fontId="40" fillId="15" borderId="24" xfId="0" applyNumberFormat="1" applyFont="1" applyFill="1" applyBorder="1" applyAlignment="1">
      <alignment horizontal="center"/>
    </xf>
    <xf numFmtId="0" fontId="23" fillId="0" borderId="79" xfId="0" applyFont="1" applyBorder="1"/>
    <xf numFmtId="10" fontId="40" fillId="15" borderId="34" xfId="0" applyNumberFormat="1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169" fontId="40" fillId="15" borderId="36" xfId="0" applyNumberFormat="1" applyFont="1" applyFill="1" applyBorder="1" applyAlignment="1">
      <alignment horizontal="center"/>
    </xf>
    <xf numFmtId="0" fontId="8" fillId="2" borderId="52" xfId="0" applyFont="1" applyFill="1" applyBorder="1"/>
    <xf numFmtId="164" fontId="25" fillId="15" borderId="56" xfId="0" applyNumberFormat="1" applyFont="1" applyFill="1" applyBorder="1" applyAlignment="1">
      <alignment horizontal="center"/>
    </xf>
    <xf numFmtId="164" fontId="15" fillId="2" borderId="53" xfId="0" applyNumberFormat="1" applyFont="1" applyFill="1" applyBorder="1" applyAlignment="1">
      <alignment horizontal="center"/>
    </xf>
    <xf numFmtId="10" fontId="18" fillId="2" borderId="44" xfId="0" applyNumberFormat="1" applyFont="1" applyFill="1" applyBorder="1" applyAlignment="1">
      <alignment horizontal="center" vertical="center"/>
    </xf>
    <xf numFmtId="0" fontId="24" fillId="18" borderId="19" xfId="0" applyFont="1" applyFill="1" applyBorder="1"/>
    <xf numFmtId="169" fontId="17" fillId="2" borderId="54" xfId="0" applyNumberFormat="1" applyFont="1" applyFill="1" applyBorder="1" applyAlignment="1">
      <alignment horizontal="center"/>
    </xf>
    <xf numFmtId="170" fontId="24" fillId="18" borderId="72" xfId="0" applyNumberFormat="1" applyFont="1" applyFill="1" applyBorder="1"/>
    <xf numFmtId="164" fontId="9" fillId="2" borderId="49" xfId="0" applyNumberFormat="1" applyFont="1" applyFill="1" applyBorder="1" applyAlignment="1">
      <alignment horizontal="center"/>
    </xf>
    <xf numFmtId="0" fontId="8" fillId="18" borderId="68" xfId="0" applyFont="1" applyFill="1" applyBorder="1"/>
    <xf numFmtId="164" fontId="9" fillId="2" borderId="44" xfId="0" applyNumberFormat="1" applyFont="1" applyFill="1" applyBorder="1" applyAlignment="1">
      <alignment horizontal="center"/>
    </xf>
    <xf numFmtId="0" fontId="24" fillId="18" borderId="68" xfId="0" applyFont="1" applyFill="1" applyBorder="1"/>
    <xf numFmtId="164" fontId="9" fillId="2" borderId="23" xfId="0" applyNumberFormat="1" applyFont="1" applyFill="1" applyBorder="1"/>
    <xf numFmtId="164" fontId="24" fillId="18" borderId="68" xfId="0" applyNumberFormat="1" applyFont="1" applyFill="1" applyBorder="1" applyAlignment="1">
      <alignment horizontal="center"/>
    </xf>
    <xf numFmtId="164" fontId="9" fillId="2" borderId="44" xfId="0" applyNumberFormat="1" applyFont="1" applyFill="1" applyBorder="1"/>
    <xf numFmtId="164" fontId="24" fillId="18" borderId="69" xfId="0" applyNumberFormat="1" applyFont="1" applyFill="1" applyBorder="1"/>
    <xf numFmtId="164" fontId="9" fillId="2" borderId="54" xfId="0" applyNumberFormat="1" applyFont="1" applyFill="1" applyBorder="1" applyAlignment="1">
      <alignment horizontal="left"/>
    </xf>
    <xf numFmtId="169" fontId="24" fillId="18" borderId="69" xfId="0" applyNumberFormat="1" applyFont="1" applyFill="1" applyBorder="1" applyAlignment="1">
      <alignment horizontal="center"/>
    </xf>
    <xf numFmtId="164" fontId="24" fillId="18" borderId="69" xfId="0" applyNumberFormat="1" applyFont="1" applyFill="1" applyBorder="1" applyAlignment="1">
      <alignment horizontal="center"/>
    </xf>
    <xf numFmtId="170" fontId="30" fillId="18" borderId="73" xfId="0" applyNumberFormat="1" applyFont="1" applyFill="1" applyBorder="1"/>
    <xf numFmtId="0" fontId="35" fillId="0" borderId="66" xfId="0" applyFont="1" applyBorder="1" applyAlignment="1">
      <alignment horizontal="center"/>
    </xf>
    <xf numFmtId="0" fontId="16" fillId="19" borderId="19" xfId="0" applyFont="1" applyFill="1" applyBorder="1" applyAlignment="1">
      <alignment horizontal="left" vertical="center"/>
    </xf>
    <xf numFmtId="0" fontId="16" fillId="19" borderId="80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vertical="center"/>
    </xf>
    <xf numFmtId="164" fontId="18" fillId="19" borderId="24" xfId="0" applyNumberFormat="1" applyFont="1" applyFill="1" applyBorder="1" applyAlignment="1">
      <alignment horizontal="center" vertical="center"/>
    </xf>
    <xf numFmtId="10" fontId="20" fillId="19" borderId="34" xfId="0" applyNumberFormat="1" applyFont="1" applyFill="1" applyBorder="1" applyAlignment="1">
      <alignment horizontal="center" vertical="center"/>
    </xf>
    <xf numFmtId="170" fontId="30" fillId="18" borderId="75" xfId="0" applyNumberFormat="1" applyFont="1" applyFill="1" applyBorder="1"/>
    <xf numFmtId="169" fontId="16" fillId="19" borderId="36" xfId="0" applyNumberFormat="1" applyFont="1" applyFill="1" applyBorder="1" applyAlignment="1">
      <alignment horizontal="center" vertical="center"/>
    </xf>
    <xf numFmtId="164" fontId="9" fillId="0" borderId="81" xfId="0" applyNumberFormat="1" applyFont="1" applyBorder="1" applyAlignment="1">
      <alignment horizontal="center"/>
    </xf>
    <xf numFmtId="164" fontId="25" fillId="19" borderId="56" xfId="0" applyNumberFormat="1" applyFont="1" applyFill="1" applyBorder="1" applyAlignment="1">
      <alignment horizontal="center" vertical="center"/>
    </xf>
    <xf numFmtId="164" fontId="25" fillId="7" borderId="5" xfId="0" applyNumberFormat="1" applyFont="1" applyFill="1" applyBorder="1" applyAlignment="1">
      <alignment horizontal="center"/>
    </xf>
    <xf numFmtId="164" fontId="25" fillId="19" borderId="34" xfId="0" applyNumberFormat="1" applyFont="1" applyFill="1" applyBorder="1" applyAlignment="1">
      <alignment horizontal="center" vertical="center"/>
    </xf>
    <xf numFmtId="164" fontId="25" fillId="19" borderId="26" xfId="0" applyNumberFormat="1" applyFont="1" applyFill="1" applyBorder="1" applyAlignment="1">
      <alignment vertical="center"/>
    </xf>
    <xf numFmtId="164" fontId="44" fillId="0" borderId="5" xfId="0" applyNumberFormat="1" applyFont="1" applyBorder="1" applyAlignment="1">
      <alignment horizontal="center"/>
    </xf>
    <xf numFmtId="164" fontId="25" fillId="19" borderId="34" xfId="0" applyNumberFormat="1" applyFont="1" applyFill="1" applyBorder="1" applyAlignment="1">
      <alignment vertical="center"/>
    </xf>
    <xf numFmtId="164" fontId="25" fillId="19" borderId="36" xfId="0" applyNumberFormat="1" applyFont="1" applyFill="1" applyBorder="1" applyAlignment="1">
      <alignment horizontal="left" vertical="center"/>
    </xf>
    <xf numFmtId="0" fontId="17" fillId="19" borderId="21" xfId="0" applyFont="1" applyFill="1" applyBorder="1" applyAlignment="1">
      <alignment horizontal="center"/>
    </xf>
    <xf numFmtId="0" fontId="23" fillId="0" borderId="82" xfId="0" applyFont="1" applyBorder="1"/>
    <xf numFmtId="170" fontId="30" fillId="18" borderId="77" xfId="0" applyNumberFormat="1" applyFont="1" applyFill="1" applyBorder="1"/>
    <xf numFmtId="0" fontId="43" fillId="0" borderId="78" xfId="0" applyFont="1" applyBorder="1"/>
    <xf numFmtId="164" fontId="36" fillId="0" borderId="71" xfId="0" applyNumberFormat="1" applyFont="1" applyBorder="1" applyAlignment="1">
      <alignment horizontal="center"/>
    </xf>
    <xf numFmtId="164" fontId="9" fillId="7" borderId="40" xfId="0" applyNumberFormat="1" applyFont="1" applyFill="1" applyBorder="1" applyAlignment="1">
      <alignment horizontal="center"/>
    </xf>
    <xf numFmtId="170" fontId="30" fillId="18" borderId="12" xfId="0" applyNumberFormat="1" applyFont="1" applyFill="1" applyBorder="1"/>
    <xf numFmtId="0" fontId="43" fillId="18" borderId="26" xfId="0" applyFont="1" applyFill="1" applyBorder="1"/>
    <xf numFmtId="0" fontId="30" fillId="18" borderId="26" xfId="0" applyFont="1" applyFill="1" applyBorder="1"/>
    <xf numFmtId="164" fontId="9" fillId="7" borderId="27" xfId="0" applyNumberFormat="1" applyFont="1" applyFill="1" applyBorder="1"/>
    <xf numFmtId="164" fontId="36" fillId="18" borderId="26" xfId="0" applyNumberFormat="1" applyFont="1" applyFill="1" applyBorder="1" applyAlignment="1">
      <alignment horizontal="center"/>
    </xf>
    <xf numFmtId="164" fontId="9" fillId="7" borderId="28" xfId="0" applyNumberFormat="1" applyFont="1" applyFill="1" applyBorder="1" applyAlignment="1">
      <alignment horizontal="left"/>
    </xf>
    <xf numFmtId="164" fontId="40" fillId="18" borderId="24" xfId="0" applyNumberFormat="1" applyFont="1" applyFill="1" applyBorder="1" applyAlignment="1">
      <alignment horizontal="center" vertical="center"/>
    </xf>
    <xf numFmtId="0" fontId="17" fillId="19" borderId="37" xfId="0" applyFont="1" applyFill="1" applyBorder="1" applyAlignment="1">
      <alignment horizontal="center"/>
    </xf>
    <xf numFmtId="10" fontId="40" fillId="18" borderId="34" xfId="0" applyNumberFormat="1" applyFont="1" applyFill="1" applyBorder="1" applyAlignment="1">
      <alignment horizontal="center" vertical="center"/>
    </xf>
    <xf numFmtId="0" fontId="23" fillId="0" borderId="83" xfId="0" applyFont="1" applyBorder="1"/>
    <xf numFmtId="169" fontId="40" fillId="18" borderId="36" xfId="0" applyNumberFormat="1" applyFont="1" applyFill="1" applyBorder="1" applyAlignment="1">
      <alignment horizontal="center"/>
    </xf>
    <xf numFmtId="164" fontId="25" fillId="18" borderId="56" xfId="0" applyNumberFormat="1" applyFont="1" applyFill="1" applyBorder="1" applyAlignment="1">
      <alignment horizontal="center" vertical="center"/>
    </xf>
    <xf numFmtId="164" fontId="9" fillId="7" borderId="57" xfId="0" applyNumberFormat="1" applyFont="1" applyFill="1" applyBorder="1" applyAlignment="1">
      <alignment horizontal="center"/>
    </xf>
    <xf numFmtId="0" fontId="24" fillId="20" borderId="19" xfId="0" applyFont="1" applyFill="1" applyBorder="1"/>
    <xf numFmtId="170" fontId="24" fillId="20" borderId="72" xfId="0" applyNumberFormat="1" applyFont="1" applyFill="1" applyBorder="1"/>
    <xf numFmtId="164" fontId="5" fillId="7" borderId="23" xfId="0" applyNumberFormat="1" applyFont="1" applyFill="1" applyBorder="1"/>
    <xf numFmtId="0" fontId="8" fillId="20" borderId="68" xfId="0" applyFont="1" applyFill="1" applyBorder="1"/>
    <xf numFmtId="0" fontId="18" fillId="17" borderId="23" xfId="0" applyFont="1" applyFill="1" applyBorder="1" applyAlignment="1">
      <alignment horizontal="left"/>
    </xf>
    <xf numFmtId="0" fontId="24" fillId="20" borderId="68" xfId="0" applyFont="1" applyFill="1" applyBorder="1"/>
    <xf numFmtId="0" fontId="23" fillId="17" borderId="84" xfId="0" applyFont="1" applyFill="1" applyBorder="1"/>
    <xf numFmtId="164" fontId="24" fillId="20" borderId="68" xfId="0" applyNumberFormat="1" applyFont="1" applyFill="1" applyBorder="1" applyAlignment="1">
      <alignment horizontal="center"/>
    </xf>
    <xf numFmtId="164" fontId="9" fillId="17" borderId="57" xfId="0" applyNumberFormat="1" applyFont="1" applyFill="1" applyBorder="1" applyAlignment="1">
      <alignment horizontal="center"/>
    </xf>
    <xf numFmtId="164" fontId="24" fillId="20" borderId="23" xfId="0" applyNumberFormat="1" applyFont="1" applyFill="1" applyBorder="1" applyAlignment="1">
      <alignment horizontal="center"/>
    </xf>
    <xf numFmtId="10" fontId="9" fillId="17" borderId="27" xfId="0" applyNumberFormat="1" applyFont="1" applyFill="1" applyBorder="1" applyAlignment="1">
      <alignment horizontal="center"/>
    </xf>
    <xf numFmtId="164" fontId="24" fillId="20" borderId="45" xfId="0" applyNumberFormat="1" applyFont="1" applyFill="1" applyBorder="1"/>
    <xf numFmtId="169" fontId="9" fillId="17" borderId="28" xfId="0" applyNumberFormat="1" applyFont="1" applyFill="1" applyBorder="1" applyAlignment="1">
      <alignment horizontal="center"/>
    </xf>
    <xf numFmtId="169" fontId="24" fillId="20" borderId="45" xfId="0" applyNumberFormat="1" applyFont="1" applyFill="1" applyBorder="1" applyAlignment="1">
      <alignment horizontal="center"/>
    </xf>
    <xf numFmtId="164" fontId="9" fillId="17" borderId="5" xfId="0" applyNumberFormat="1" applyFont="1" applyFill="1" applyBorder="1" applyAlignment="1">
      <alignment horizontal="center"/>
    </xf>
    <xf numFmtId="164" fontId="36" fillId="20" borderId="69" xfId="0" applyNumberFormat="1" applyFont="1" applyFill="1" applyBorder="1" applyAlignment="1">
      <alignment horizontal="center"/>
    </xf>
    <xf numFmtId="164" fontId="9" fillId="17" borderId="5" xfId="0" applyNumberFormat="1" applyFont="1" applyFill="1" applyBorder="1"/>
    <xf numFmtId="164" fontId="9" fillId="17" borderId="46" xfId="0" applyNumberFormat="1" applyFont="1" applyFill="1" applyBorder="1" applyAlignment="1">
      <alignment horizontal="left"/>
    </xf>
    <xf numFmtId="170" fontId="30" fillId="20" borderId="73" xfId="0" applyNumberFormat="1" applyFont="1" applyFill="1" applyBorder="1"/>
    <xf numFmtId="0" fontId="45" fillId="17" borderId="23" xfId="0" applyFont="1" applyFill="1" applyBorder="1" applyAlignment="1">
      <alignment horizontal="left"/>
    </xf>
    <xf numFmtId="0" fontId="27" fillId="20" borderId="40" xfId="0" applyFont="1" applyFill="1" applyBorder="1"/>
    <xf numFmtId="0" fontId="45" fillId="19" borderId="85" xfId="0" applyFont="1" applyFill="1" applyBorder="1" applyAlignment="1">
      <alignment horizontal="center"/>
    </xf>
    <xf numFmtId="0" fontId="46" fillId="19" borderId="86" xfId="0" applyFont="1" applyFill="1" applyBorder="1"/>
    <xf numFmtId="0" fontId="35" fillId="20" borderId="27" xfId="0" applyFont="1" applyFill="1" applyBorder="1" applyAlignment="1">
      <alignment horizontal="center"/>
    </xf>
    <xf numFmtId="164" fontId="9" fillId="20" borderId="42" xfId="0" applyNumberFormat="1" applyFont="1" applyFill="1" applyBorder="1" applyAlignment="1">
      <alignment horizontal="center"/>
    </xf>
    <xf numFmtId="164" fontId="47" fillId="19" borderId="49" xfId="0" applyNumberFormat="1" applyFont="1" applyFill="1" applyBorder="1" applyAlignment="1">
      <alignment horizontal="center"/>
    </xf>
    <xf numFmtId="164" fontId="40" fillId="20" borderId="19" xfId="0" applyNumberFormat="1" applyFont="1" applyFill="1" applyBorder="1" applyAlignment="1">
      <alignment horizontal="center"/>
    </xf>
    <xf numFmtId="10" fontId="48" fillId="19" borderId="23" xfId="0" applyNumberFormat="1" applyFont="1" applyFill="1" applyBorder="1" applyAlignment="1">
      <alignment horizontal="center"/>
    </xf>
    <xf numFmtId="169" fontId="48" fillId="19" borderId="87" xfId="0" applyNumberFormat="1" applyFont="1" applyFill="1" applyBorder="1" applyAlignment="1">
      <alignment horizontal="center"/>
    </xf>
    <xf numFmtId="10" fontId="9" fillId="20" borderId="34" xfId="0" applyNumberFormat="1" applyFont="1" applyFill="1" applyBorder="1" applyAlignment="1">
      <alignment horizontal="center"/>
    </xf>
    <xf numFmtId="164" fontId="48" fillId="19" borderId="49" xfId="0" applyNumberFormat="1" applyFont="1" applyFill="1" applyBorder="1" applyAlignment="1">
      <alignment horizontal="center"/>
    </xf>
    <xf numFmtId="164" fontId="48" fillId="19" borderId="44" xfId="0" applyNumberFormat="1" applyFont="1" applyFill="1" applyBorder="1" applyAlignment="1">
      <alignment horizontal="center"/>
    </xf>
    <xf numFmtId="169" fontId="40" fillId="20" borderId="36" xfId="0" applyNumberFormat="1" applyFont="1" applyFill="1" applyBorder="1" applyAlignment="1">
      <alignment horizontal="center"/>
    </xf>
    <xf numFmtId="164" fontId="48" fillId="19" borderId="44" xfId="0" applyNumberFormat="1" applyFont="1" applyFill="1" applyBorder="1"/>
    <xf numFmtId="164" fontId="48" fillId="19" borderId="51" xfId="0" applyNumberFormat="1" applyFont="1" applyFill="1" applyBorder="1" applyAlignment="1">
      <alignment horizontal="left"/>
    </xf>
    <xf numFmtId="0" fontId="48" fillId="17" borderId="23" xfId="0" applyFont="1" applyFill="1" applyBorder="1"/>
    <xf numFmtId="0" fontId="24" fillId="21" borderId="19" xfId="0" applyFont="1" applyFill="1" applyBorder="1"/>
    <xf numFmtId="0" fontId="45" fillId="17" borderId="23" xfId="0" applyFont="1" applyFill="1" applyBorder="1"/>
    <xf numFmtId="170" fontId="24" fillId="21" borderId="14" xfId="0" applyNumberFormat="1" applyFont="1" applyFill="1" applyBorder="1"/>
    <xf numFmtId="0" fontId="17" fillId="22" borderId="30" xfId="0" applyFont="1" applyFill="1" applyBorder="1" applyAlignment="1">
      <alignment horizontal="left" vertical="center"/>
    </xf>
    <xf numFmtId="0" fontId="8" fillId="21" borderId="26" xfId="0" applyFont="1" applyFill="1" applyBorder="1"/>
    <xf numFmtId="0" fontId="17" fillId="22" borderId="56" xfId="0" applyFont="1" applyFill="1" applyBorder="1" applyAlignment="1">
      <alignment horizontal="center" vertical="center"/>
    </xf>
    <xf numFmtId="0" fontId="24" fillId="21" borderId="26" xfId="0" applyFont="1" applyFill="1" applyBorder="1"/>
    <xf numFmtId="0" fontId="49" fillId="22" borderId="34" xfId="0" applyFont="1" applyFill="1" applyBorder="1" applyAlignment="1">
      <alignment vertical="center"/>
    </xf>
    <xf numFmtId="164" fontId="24" fillId="21" borderId="26" xfId="0" applyNumberFormat="1" applyFont="1" applyFill="1" applyBorder="1" applyAlignment="1">
      <alignment horizontal="center"/>
    </xf>
    <xf numFmtId="164" fontId="9" fillId="22" borderId="34" xfId="0" applyNumberFormat="1" applyFont="1" applyFill="1" applyBorder="1" applyAlignment="1">
      <alignment horizontal="center" vertical="center"/>
    </xf>
    <xf numFmtId="164" fontId="24" fillId="21" borderId="68" xfId="0" applyNumberFormat="1" applyFont="1" applyFill="1" applyBorder="1" applyAlignment="1">
      <alignment horizontal="center"/>
    </xf>
    <xf numFmtId="164" fontId="24" fillId="21" borderId="69" xfId="0" applyNumberFormat="1" applyFont="1" applyFill="1" applyBorder="1"/>
    <xf numFmtId="10" fontId="9" fillId="22" borderId="30" xfId="0" applyNumberFormat="1" applyFont="1" applyFill="1" applyBorder="1" applyAlignment="1">
      <alignment horizontal="center"/>
    </xf>
    <xf numFmtId="169" fontId="24" fillId="21" borderId="69" xfId="0" applyNumberFormat="1" applyFont="1" applyFill="1" applyBorder="1" applyAlignment="1">
      <alignment horizontal="center"/>
    </xf>
    <xf numFmtId="169" fontId="9" fillId="22" borderId="30" xfId="0" applyNumberFormat="1" applyFont="1" applyFill="1" applyBorder="1" applyAlignment="1">
      <alignment horizontal="center"/>
    </xf>
    <xf numFmtId="164" fontId="24" fillId="21" borderId="34" xfId="0" applyNumberFormat="1" applyFont="1" applyFill="1" applyBorder="1" applyAlignment="1">
      <alignment horizontal="center"/>
    </xf>
    <xf numFmtId="164" fontId="9" fillId="22" borderId="34" xfId="0" applyNumberFormat="1" applyFont="1" applyFill="1" applyBorder="1" applyAlignment="1">
      <alignment horizontal="left" vertical="center"/>
    </xf>
    <xf numFmtId="0" fontId="36" fillId="0" borderId="0" xfId="0" applyFont="1"/>
    <xf numFmtId="164" fontId="9" fillId="22" borderId="34" xfId="0" applyNumberFormat="1" applyFont="1" applyFill="1" applyBorder="1" applyAlignment="1">
      <alignment vertical="center"/>
    </xf>
    <xf numFmtId="49" fontId="30" fillId="21" borderId="73" xfId="0" applyNumberFormat="1" applyFont="1" applyFill="1" applyBorder="1"/>
    <xf numFmtId="166" fontId="9" fillId="22" borderId="34" xfId="0" applyNumberFormat="1" applyFont="1" applyFill="1" applyBorder="1" applyAlignment="1">
      <alignment horizontal="center" vertical="center"/>
    </xf>
    <xf numFmtId="0" fontId="23" fillId="0" borderId="43" xfId="0" applyFont="1" applyBorder="1" applyAlignment="1">
      <alignment horizontal="left" wrapText="1"/>
    </xf>
    <xf numFmtId="166" fontId="9" fillId="22" borderId="34" xfId="0" applyNumberFormat="1" applyFont="1" applyFill="1" applyBorder="1" applyAlignment="1">
      <alignment vertical="center"/>
    </xf>
    <xf numFmtId="164" fontId="9" fillId="22" borderId="36" xfId="0" applyNumberFormat="1" applyFont="1" applyFill="1" applyBorder="1" applyAlignment="1">
      <alignment vertical="center"/>
    </xf>
    <xf numFmtId="0" fontId="17" fillId="17" borderId="23" xfId="0" applyFont="1" applyFill="1" applyBorder="1" applyAlignment="1">
      <alignment horizontal="left" vertical="center"/>
    </xf>
    <xf numFmtId="0" fontId="17" fillId="22" borderId="27" xfId="0" applyFont="1" applyFill="1" applyBorder="1" applyAlignment="1">
      <alignment horizontal="center" vertical="center"/>
    </xf>
    <xf numFmtId="0" fontId="49" fillId="22" borderId="27" xfId="0" applyFont="1" applyFill="1" applyBorder="1" applyAlignment="1">
      <alignment vertical="center"/>
    </xf>
    <xf numFmtId="164" fontId="11" fillId="22" borderId="88" xfId="0" applyNumberFormat="1" applyFont="1" applyFill="1" applyBorder="1" applyAlignment="1">
      <alignment horizontal="center" vertical="center"/>
    </xf>
    <xf numFmtId="49" fontId="30" fillId="21" borderId="75" xfId="0" applyNumberFormat="1" applyFont="1" applyFill="1" applyBorder="1"/>
    <xf numFmtId="10" fontId="9" fillId="22" borderId="88" xfId="0" applyNumberFormat="1" applyFont="1" applyFill="1" applyBorder="1" applyAlignment="1">
      <alignment horizontal="center"/>
    </xf>
    <xf numFmtId="164" fontId="9" fillId="0" borderId="66" xfId="0" applyNumberFormat="1" applyFont="1" applyBorder="1" applyAlignment="1">
      <alignment horizontal="center"/>
    </xf>
    <xf numFmtId="164" fontId="9" fillId="22" borderId="27" xfId="0" applyNumberFormat="1" applyFont="1" applyFill="1" applyBorder="1" applyAlignment="1">
      <alignment horizontal="left" vertical="center"/>
    </xf>
    <xf numFmtId="164" fontId="9" fillId="22" borderId="27" xfId="0" applyNumberFormat="1" applyFont="1" applyFill="1" applyBorder="1" applyAlignment="1">
      <alignment vertical="center"/>
    </xf>
    <xf numFmtId="166" fontId="9" fillId="22" borderId="27" xfId="0" applyNumberFormat="1" applyFont="1" applyFill="1" applyBorder="1" applyAlignment="1">
      <alignment horizontal="center" vertical="center"/>
    </xf>
    <xf numFmtId="166" fontId="9" fillId="22" borderId="27" xfId="0" applyNumberFormat="1" applyFont="1" applyFill="1" applyBorder="1" applyAlignment="1">
      <alignment vertical="center"/>
    </xf>
    <xf numFmtId="164" fontId="9" fillId="22" borderId="27" xfId="0" applyNumberFormat="1" applyFont="1" applyFill="1" applyBorder="1" applyAlignment="1">
      <alignment horizontal="center" vertical="center"/>
    </xf>
    <xf numFmtId="14" fontId="30" fillId="21" borderId="75" xfId="0" applyNumberFormat="1" applyFont="1" applyFill="1" applyBorder="1" applyAlignment="1"/>
    <xf numFmtId="0" fontId="43" fillId="0" borderId="43" xfId="0" applyFont="1" applyBorder="1"/>
    <xf numFmtId="164" fontId="18" fillId="0" borderId="5" xfId="0" applyNumberFormat="1" applyFont="1" applyBorder="1" applyAlignment="1">
      <alignment horizontal="center"/>
    </xf>
    <xf numFmtId="164" fontId="50" fillId="23" borderId="24" xfId="0" applyNumberFormat="1" applyFont="1" applyFill="1" applyBorder="1" applyAlignment="1">
      <alignment horizontal="center" vertical="center"/>
    </xf>
    <xf numFmtId="49" fontId="30" fillId="21" borderId="12" xfId="0" applyNumberFormat="1" applyFont="1" applyFill="1" applyBorder="1"/>
    <xf numFmtId="10" fontId="50" fillId="23" borderId="34" xfId="0" applyNumberFormat="1" applyFont="1" applyFill="1" applyBorder="1" applyAlignment="1">
      <alignment horizontal="center" vertical="center"/>
    </xf>
    <xf numFmtId="0" fontId="33" fillId="21" borderId="26" xfId="0" applyFont="1" applyFill="1" applyBorder="1"/>
    <xf numFmtId="0" fontId="30" fillId="21" borderId="26" xfId="0" applyFont="1" applyFill="1" applyBorder="1"/>
    <xf numFmtId="164" fontId="36" fillId="21" borderId="92" xfId="0" applyNumberFormat="1" applyFont="1" applyFill="1" applyBorder="1" applyAlignment="1">
      <alignment horizontal="center"/>
    </xf>
    <xf numFmtId="169" fontId="50" fillId="23" borderId="36" xfId="0" applyNumberFormat="1" applyFont="1" applyFill="1" applyBorder="1" applyAlignment="1">
      <alignment horizontal="center" vertical="center"/>
    </xf>
    <xf numFmtId="164" fontId="40" fillId="21" borderId="24" xfId="0" applyNumberFormat="1" applyFont="1" applyFill="1" applyBorder="1" applyAlignment="1">
      <alignment horizontal="center" vertical="center"/>
    </xf>
    <xf numFmtId="164" fontId="19" fillId="23" borderId="56" xfId="0" applyNumberFormat="1" applyFont="1" applyFill="1" applyBorder="1" applyAlignment="1">
      <alignment horizontal="center" vertical="center"/>
    </xf>
    <xf numFmtId="10" fontId="40" fillId="21" borderId="34" xfId="0" applyNumberFormat="1" applyFont="1" applyFill="1" applyBorder="1" applyAlignment="1">
      <alignment horizontal="center" vertical="center"/>
    </xf>
    <xf numFmtId="169" fontId="40" fillId="21" borderId="36" xfId="0" applyNumberFormat="1" applyFont="1" applyFill="1" applyBorder="1" applyAlignment="1">
      <alignment horizontal="center"/>
    </xf>
    <xf numFmtId="164" fontId="25" fillId="21" borderId="49" xfId="0" applyNumberFormat="1" applyFont="1" applyFill="1" applyBorder="1" applyAlignment="1">
      <alignment horizontal="center" vertical="center"/>
    </xf>
    <xf numFmtId="164" fontId="19" fillId="23" borderId="34" xfId="0" applyNumberFormat="1" applyFont="1" applyFill="1" applyBorder="1" applyAlignment="1">
      <alignment horizontal="center" vertical="center"/>
    </xf>
    <xf numFmtId="0" fontId="24" fillId="24" borderId="19" xfId="0" applyFont="1" applyFill="1" applyBorder="1"/>
    <xf numFmtId="49" fontId="24" fillId="24" borderId="72" xfId="0" applyNumberFormat="1" applyFont="1" applyFill="1" applyBorder="1"/>
    <xf numFmtId="0" fontId="8" fillId="24" borderId="68" xfId="0" applyFont="1" applyFill="1" applyBorder="1" applyAlignment="1">
      <alignment wrapText="1"/>
    </xf>
    <xf numFmtId="164" fontId="19" fillId="23" borderId="36" xfId="0" applyNumberFormat="1" applyFont="1" applyFill="1" applyBorder="1" applyAlignment="1">
      <alignment horizontal="left" vertical="center"/>
    </xf>
    <xf numFmtId="0" fontId="24" fillId="24" borderId="68" xfId="0" applyFont="1" applyFill="1" applyBorder="1" applyAlignment="1">
      <alignment wrapText="1"/>
    </xf>
    <xf numFmtId="0" fontId="51" fillId="0" borderId="0" xfId="0" applyFont="1"/>
    <xf numFmtId="164" fontId="24" fillId="24" borderId="68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164" fontId="24" fillId="24" borderId="69" xfId="0" applyNumberFormat="1" applyFont="1" applyFill="1" applyBorder="1"/>
    <xf numFmtId="0" fontId="53" fillId="0" borderId="0" xfId="0" applyFont="1" applyAlignment="1">
      <alignment horizontal="center"/>
    </xf>
    <xf numFmtId="169" fontId="24" fillId="24" borderId="69" xfId="0" applyNumberFormat="1" applyFont="1" applyFill="1" applyBorder="1" applyAlignment="1">
      <alignment horizontal="center"/>
    </xf>
    <xf numFmtId="0" fontId="54" fillId="7" borderId="23" xfId="0" applyFont="1" applyFill="1" applyBorder="1"/>
    <xf numFmtId="164" fontId="24" fillId="24" borderId="34" xfId="0" applyNumberFormat="1" applyFont="1" applyFill="1" applyBorder="1" applyAlignment="1">
      <alignment horizontal="center"/>
    </xf>
    <xf numFmtId="164" fontId="55" fillId="7" borderId="23" xfId="0" applyNumberFormat="1" applyFont="1" applyFill="1" applyBorder="1" applyAlignment="1">
      <alignment horizontal="center"/>
    </xf>
    <xf numFmtId="164" fontId="56" fillId="7" borderId="23" xfId="0" applyNumberFormat="1" applyFont="1" applyFill="1" applyBorder="1" applyAlignment="1">
      <alignment horizontal="center" vertical="center"/>
    </xf>
    <xf numFmtId="49" fontId="30" fillId="24" borderId="73" xfId="0" applyNumberFormat="1" applyFont="1" applyFill="1" applyBorder="1"/>
    <xf numFmtId="0" fontId="23" fillId="0" borderId="65" xfId="0" applyFont="1" applyBorder="1" applyAlignment="1">
      <alignment wrapText="1"/>
    </xf>
    <xf numFmtId="0" fontId="35" fillId="0" borderId="93" xfId="0" applyFont="1" applyBorder="1" applyAlignment="1">
      <alignment horizontal="center" wrapText="1"/>
    </xf>
    <xf numFmtId="169" fontId="57" fillId="7" borderId="23" xfId="0" applyNumberFormat="1" applyFont="1" applyFill="1" applyBorder="1" applyAlignment="1">
      <alignment horizontal="center"/>
    </xf>
    <xf numFmtId="164" fontId="52" fillId="7" borderId="23" xfId="0" applyNumberFormat="1" applyFont="1" applyFill="1" applyBorder="1" applyAlignment="1">
      <alignment horizontal="left"/>
    </xf>
    <xf numFmtId="10" fontId="9" fillId="12" borderId="44" xfId="0" applyNumberFormat="1" applyFont="1" applyFill="1" applyBorder="1" applyAlignment="1">
      <alignment horizontal="center"/>
    </xf>
    <xf numFmtId="164" fontId="52" fillId="7" borderId="23" xfId="0" applyNumberFormat="1" applyFont="1" applyFill="1" applyBorder="1"/>
    <xf numFmtId="169" fontId="9" fillId="13" borderId="44" xfId="0" applyNumberFormat="1" applyFont="1" applyFill="1" applyBorder="1" applyAlignment="1">
      <alignment horizontal="center"/>
    </xf>
    <xf numFmtId="164" fontId="52" fillId="7" borderId="23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49" fontId="30" fillId="24" borderId="75" xfId="0" applyNumberFormat="1" applyFont="1" applyFill="1" applyBorder="1"/>
    <xf numFmtId="0" fontId="58" fillId="0" borderId="0" xfId="0" applyFont="1" applyAlignment="1">
      <alignment horizontal="center"/>
    </xf>
    <xf numFmtId="0" fontId="23" fillId="0" borderId="63" xfId="0" applyFont="1" applyBorder="1" applyAlignment="1">
      <alignment wrapText="1"/>
    </xf>
    <xf numFmtId="0" fontId="35" fillId="0" borderId="5" xfId="0" applyFont="1" applyBorder="1" applyAlignment="1">
      <alignment horizontal="center" wrapText="1"/>
    </xf>
    <xf numFmtId="0" fontId="59" fillId="7" borderId="23" xfId="0" applyFont="1" applyFill="1" applyBorder="1" applyAlignment="1">
      <alignment horizontal="left"/>
    </xf>
    <xf numFmtId="164" fontId="9" fillId="0" borderId="63" xfId="0" applyNumberFormat="1" applyFont="1" applyBorder="1" applyAlignment="1">
      <alignment horizontal="center"/>
    </xf>
    <xf numFmtId="8" fontId="60" fillId="7" borderId="23" xfId="0" applyNumberFormat="1" applyFont="1" applyFill="1" applyBorder="1" applyAlignment="1">
      <alignment horizontal="center"/>
    </xf>
    <xf numFmtId="10" fontId="9" fillId="12" borderId="57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169" fontId="50" fillId="7" borderId="23" xfId="0" applyNumberFormat="1" applyFont="1" applyFill="1" applyBorder="1" applyAlignment="1">
      <alignment horizontal="center"/>
    </xf>
    <xf numFmtId="0" fontId="23" fillId="0" borderId="60" xfId="0" applyFont="1" applyBorder="1" applyAlignment="1">
      <alignment wrapText="1"/>
    </xf>
    <xf numFmtId="164" fontId="25" fillId="7" borderId="23" xfId="0" applyNumberFormat="1" applyFont="1" applyFill="1" applyBorder="1" applyAlignment="1">
      <alignment horizontal="left"/>
    </xf>
    <xf numFmtId="0" fontId="35" fillId="0" borderId="71" xfId="0" applyFont="1" applyBorder="1" applyAlignment="1">
      <alignment horizontal="center" wrapText="1"/>
    </xf>
    <xf numFmtId="164" fontId="25" fillId="7" borderId="23" xfId="0" applyNumberFormat="1" applyFont="1" applyFill="1" applyBorder="1"/>
    <xf numFmtId="164" fontId="25" fillId="7" borderId="2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61" fillId="0" borderId="0" xfId="0" applyFont="1"/>
    <xf numFmtId="164" fontId="62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 vertical="center"/>
    </xf>
    <xf numFmtId="49" fontId="30" fillId="24" borderId="94" xfId="0" applyNumberFormat="1" applyFont="1" applyFill="1" applyBorder="1"/>
    <xf numFmtId="0" fontId="4" fillId="0" borderId="0" xfId="0" applyFont="1"/>
    <xf numFmtId="49" fontId="30" fillId="24" borderId="95" xfId="0" applyNumberFormat="1" applyFont="1" applyFill="1" applyBorder="1"/>
    <xf numFmtId="0" fontId="23" fillId="0" borderId="71" xfId="0" applyFont="1" applyBorder="1"/>
    <xf numFmtId="164" fontId="18" fillId="0" borderId="71" xfId="0" applyNumberFormat="1" applyFont="1" applyBorder="1" applyAlignment="1">
      <alignment horizontal="center"/>
    </xf>
    <xf numFmtId="164" fontId="25" fillId="7" borderId="44" xfId="0" applyNumberFormat="1" applyFont="1" applyFill="1" applyBorder="1" applyAlignment="1">
      <alignment horizontal="center"/>
    </xf>
    <xf numFmtId="170" fontId="30" fillId="24" borderId="12" xfId="0" applyNumberFormat="1" applyFont="1" applyFill="1" applyBorder="1"/>
    <xf numFmtId="0" fontId="33" fillId="24" borderId="26" xfId="0" applyFont="1" applyFill="1" applyBorder="1" applyAlignment="1">
      <alignment wrapText="1"/>
    </xf>
    <xf numFmtId="0" fontId="30" fillId="24" borderId="26" xfId="0" applyFont="1" applyFill="1" applyBorder="1" applyAlignment="1">
      <alignment wrapText="1"/>
    </xf>
    <xf numFmtId="164" fontId="18" fillId="24" borderId="26" xfId="0" applyNumberFormat="1" applyFont="1" applyFill="1" applyBorder="1" applyAlignment="1">
      <alignment horizontal="center"/>
    </xf>
    <xf numFmtId="164" fontId="40" fillId="24" borderId="24" xfId="0" applyNumberFormat="1" applyFont="1" applyFill="1" applyBorder="1" applyAlignment="1">
      <alignment horizontal="center" vertical="center"/>
    </xf>
    <xf numFmtId="10" fontId="40" fillId="24" borderId="34" xfId="0" applyNumberFormat="1" applyFont="1" applyFill="1" applyBorder="1" applyAlignment="1">
      <alignment horizontal="center" vertical="center"/>
    </xf>
    <xf numFmtId="171" fontId="40" fillId="24" borderId="36" xfId="0" applyNumberFormat="1" applyFont="1" applyFill="1" applyBorder="1" applyAlignment="1">
      <alignment horizontal="center" vertical="center"/>
    </xf>
    <xf numFmtId="164" fontId="25" fillId="24" borderId="56" xfId="0" applyNumberFormat="1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left" vertical="center"/>
    </xf>
    <xf numFmtId="170" fontId="24" fillId="25" borderId="69" xfId="0" applyNumberFormat="1" applyFont="1" applyFill="1" applyBorder="1" applyAlignment="1">
      <alignment horizontal="left" vertical="center"/>
    </xf>
    <xf numFmtId="0" fontId="8" fillId="25" borderId="68" xfId="0" applyFont="1" applyFill="1" applyBorder="1" applyAlignment="1">
      <alignment horizontal="left" vertical="center" wrapText="1"/>
    </xf>
    <xf numFmtId="0" fontId="24" fillId="25" borderId="68" xfId="0" applyFont="1" applyFill="1" applyBorder="1" applyAlignment="1">
      <alignment horizontal="left" vertical="center" wrapText="1"/>
    </xf>
    <xf numFmtId="164" fontId="24" fillId="25" borderId="68" xfId="0" applyNumberFormat="1" applyFont="1" applyFill="1" applyBorder="1" applyAlignment="1">
      <alignment horizontal="center" vertical="center"/>
    </xf>
    <xf numFmtId="164" fontId="24" fillId="25" borderId="69" xfId="0" applyNumberFormat="1" applyFont="1" applyFill="1" applyBorder="1" applyAlignment="1">
      <alignment horizontal="left" vertical="center"/>
    </xf>
    <xf numFmtId="10" fontId="24" fillId="25" borderId="69" xfId="0" applyNumberFormat="1" applyFont="1" applyFill="1" applyBorder="1" applyAlignment="1">
      <alignment horizontal="left" vertical="center"/>
    </xf>
    <xf numFmtId="164" fontId="24" fillId="25" borderId="69" xfId="0" applyNumberFormat="1" applyFont="1" applyFill="1" applyBorder="1" applyAlignment="1">
      <alignment horizontal="center" vertical="center"/>
    </xf>
    <xf numFmtId="49" fontId="30" fillId="25" borderId="42" xfId="0" applyNumberFormat="1" applyFont="1" applyFill="1" applyBorder="1"/>
    <xf numFmtId="0" fontId="23" fillId="7" borderId="27" xfId="0" applyFont="1" applyFill="1" applyBorder="1" applyAlignment="1">
      <alignment wrapText="1"/>
    </xf>
    <xf numFmtId="0" fontId="64" fillId="7" borderId="27" xfId="0" applyFont="1" applyFill="1" applyBorder="1" applyAlignment="1">
      <alignment horizontal="center" wrapText="1"/>
    </xf>
    <xf numFmtId="164" fontId="36" fillId="7" borderId="27" xfId="0" applyNumberFormat="1" applyFont="1" applyFill="1" applyBorder="1" applyAlignment="1">
      <alignment horizontal="center"/>
    </xf>
    <xf numFmtId="164" fontId="25" fillId="7" borderId="27" xfId="0" applyNumberFormat="1" applyFont="1" applyFill="1" applyBorder="1" applyAlignment="1">
      <alignment horizontal="center"/>
    </xf>
    <xf numFmtId="0" fontId="23" fillId="7" borderId="5" xfId="0" applyFont="1" applyFill="1" applyBorder="1"/>
    <xf numFmtId="0" fontId="64" fillId="7" borderId="5" xfId="0" applyFont="1" applyFill="1" applyBorder="1" applyAlignment="1">
      <alignment horizontal="center" wrapText="1"/>
    </xf>
    <xf numFmtId="164" fontId="36" fillId="7" borderId="5" xfId="0" applyNumberFormat="1" applyFont="1" applyFill="1" applyBorder="1" applyAlignment="1">
      <alignment horizontal="center"/>
    </xf>
    <xf numFmtId="0" fontId="23" fillId="7" borderId="5" xfId="0" applyFont="1" applyFill="1" applyBorder="1" applyAlignment="1">
      <alignment horizontal="left"/>
    </xf>
    <xf numFmtId="0" fontId="23" fillId="7" borderId="44" xfId="0" applyFont="1" applyFill="1" applyBorder="1" applyAlignment="1">
      <alignment wrapText="1"/>
    </xf>
    <xf numFmtId="0" fontId="64" fillId="7" borderId="44" xfId="0" applyFont="1" applyFill="1" applyBorder="1" applyAlignment="1">
      <alignment horizontal="center" wrapText="1"/>
    </xf>
    <xf numFmtId="164" fontId="36" fillId="7" borderId="44" xfId="0" applyNumberFormat="1" applyFont="1" applyFill="1" applyBorder="1" applyAlignment="1">
      <alignment horizontal="center"/>
    </xf>
    <xf numFmtId="170" fontId="30" fillId="25" borderId="19" xfId="0" applyNumberFormat="1" applyFont="1" applyFill="1" applyBorder="1"/>
    <xf numFmtId="0" fontId="33" fillId="25" borderId="34" xfId="0" applyFont="1" applyFill="1" applyBorder="1" applyAlignment="1">
      <alignment wrapText="1"/>
    </xf>
    <xf numFmtId="0" fontId="30" fillId="25" borderId="34" xfId="0" applyFont="1" applyFill="1" applyBorder="1" applyAlignment="1">
      <alignment wrapText="1"/>
    </xf>
    <xf numFmtId="164" fontId="18" fillId="25" borderId="29" xfId="0" applyNumberFormat="1" applyFont="1" applyFill="1" applyBorder="1" applyAlignment="1">
      <alignment horizontal="center"/>
    </xf>
    <xf numFmtId="164" fontId="40" fillId="25" borderId="24" xfId="0" applyNumberFormat="1" applyFont="1" applyFill="1" applyBorder="1" applyAlignment="1">
      <alignment horizontal="center" vertical="center"/>
    </xf>
    <xf numFmtId="10" fontId="40" fillId="25" borderId="34" xfId="0" applyNumberFormat="1" applyFont="1" applyFill="1" applyBorder="1" applyAlignment="1">
      <alignment horizontal="center" vertical="center"/>
    </xf>
    <xf numFmtId="171" fontId="40" fillId="25" borderId="36" xfId="0" applyNumberFormat="1" applyFont="1" applyFill="1" applyBorder="1" applyAlignment="1">
      <alignment horizontal="center" vertical="center"/>
    </xf>
    <xf numFmtId="164" fontId="25" fillId="25" borderId="56" xfId="0" applyNumberFormat="1" applyFont="1" applyFill="1" applyBorder="1" applyAlignment="1">
      <alignment horizontal="center" vertical="center"/>
    </xf>
    <xf numFmtId="164" fontId="25" fillId="25" borderId="34" xfId="0" applyNumberFormat="1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vertical="center"/>
    </xf>
    <xf numFmtId="0" fontId="24" fillId="26" borderId="45" xfId="0" applyFont="1" applyFill="1" applyBorder="1" applyAlignment="1">
      <alignment vertical="center"/>
    </xf>
    <xf numFmtId="0" fontId="8" fillId="26" borderId="45" xfId="0" applyFont="1" applyFill="1" applyBorder="1" applyAlignment="1">
      <alignment vertical="center"/>
    </xf>
    <xf numFmtId="164" fontId="24" fillId="26" borderId="62" xfId="0" applyNumberFormat="1" applyFont="1" applyFill="1" applyBorder="1" applyAlignment="1">
      <alignment horizontal="center" vertical="center"/>
    </xf>
    <xf numFmtId="164" fontId="40" fillId="26" borderId="24" xfId="0" applyNumberFormat="1" applyFont="1" applyFill="1" applyBorder="1" applyAlignment="1">
      <alignment horizontal="center" vertical="center"/>
    </xf>
    <xf numFmtId="10" fontId="9" fillId="26" borderId="34" xfId="0" applyNumberFormat="1" applyFont="1" applyFill="1" applyBorder="1" applyAlignment="1">
      <alignment horizontal="center"/>
    </xf>
    <xf numFmtId="169" fontId="40" fillId="26" borderId="36" xfId="0" applyNumberFormat="1" applyFont="1" applyFill="1" applyBorder="1" applyAlignment="1">
      <alignment horizontal="center"/>
    </xf>
    <xf numFmtId="0" fontId="65" fillId="0" borderId="0" xfId="0" applyFont="1"/>
    <xf numFmtId="0" fontId="18" fillId="0" borderId="0" xfId="0" applyFont="1"/>
    <xf numFmtId="0" fontId="9" fillId="0" borderId="0" xfId="0" applyFont="1" applyAlignment="1">
      <alignment horizontal="left"/>
    </xf>
    <xf numFmtId="164" fontId="9" fillId="26" borderId="61" xfId="0" applyNumberFormat="1" applyFont="1" applyFill="1" applyBorder="1" applyAlignment="1">
      <alignment horizontal="center"/>
    </xf>
    <xf numFmtId="0" fontId="50" fillId="27" borderId="24" xfId="0" applyFont="1" applyFill="1" applyBorder="1" applyAlignment="1">
      <alignment horizontal="center"/>
    </xf>
    <xf numFmtId="0" fontId="60" fillId="27" borderId="29" xfId="0" applyFont="1" applyFill="1" applyBorder="1" applyAlignment="1">
      <alignment horizontal="center"/>
    </xf>
    <xf numFmtId="164" fontId="60" fillId="27" borderId="24" xfId="0" applyNumberFormat="1" applyFont="1" applyFill="1" applyBorder="1" applyAlignment="1">
      <alignment horizontal="center"/>
    </xf>
    <xf numFmtId="164" fontId="60" fillId="27" borderId="34" xfId="0" applyNumberFormat="1" applyFont="1" applyFill="1" applyBorder="1" applyAlignment="1">
      <alignment horizontal="center"/>
    </xf>
    <xf numFmtId="169" fontId="60" fillId="27" borderId="36" xfId="0" applyNumberFormat="1" applyFont="1" applyFill="1" applyBorder="1" applyAlignment="1">
      <alignment horizontal="center"/>
    </xf>
    <xf numFmtId="166" fontId="50" fillId="27" borderId="56" xfId="0" applyNumberFormat="1" applyFont="1" applyFill="1" applyBorder="1" applyAlignment="1">
      <alignment horizontal="center"/>
    </xf>
    <xf numFmtId="166" fontId="50" fillId="27" borderId="34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14" fillId="7" borderId="23" xfId="0" applyFont="1" applyFill="1" applyBorder="1"/>
    <xf numFmtId="0" fontId="18" fillId="7" borderId="23" xfId="0" applyFont="1" applyFill="1" applyBorder="1"/>
    <xf numFmtId="0" fontId="66" fillId="0" borderId="0" xfId="0" applyFont="1"/>
    <xf numFmtId="0" fontId="67" fillId="7" borderId="23" xfId="0" applyFont="1" applyFill="1" applyBorder="1"/>
    <xf numFmtId="164" fontId="68" fillId="7" borderId="23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60" fillId="7" borderId="23" xfId="0" applyNumberFormat="1" applyFont="1" applyFill="1" applyBorder="1"/>
    <xf numFmtId="10" fontId="69" fillId="7" borderId="23" xfId="0" applyNumberFormat="1" applyFont="1" applyFill="1" applyBorder="1" applyAlignment="1">
      <alignment horizontal="center"/>
    </xf>
    <xf numFmtId="164" fontId="19" fillId="7" borderId="23" xfId="0" applyNumberFormat="1" applyFont="1" applyFill="1" applyBorder="1" applyAlignment="1">
      <alignment horizontal="center"/>
    </xf>
    <xf numFmtId="0" fontId="70" fillId="0" borderId="0" xfId="0" applyFont="1"/>
    <xf numFmtId="169" fontId="71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69" fontId="74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164" fontId="75" fillId="0" borderId="0" xfId="0" applyNumberFormat="1" applyFont="1" applyAlignment="1">
      <alignment horizontal="center" vertical="center"/>
    </xf>
    <xf numFmtId="10" fontId="73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/>
    <xf numFmtId="0" fontId="7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71" fillId="0" borderId="0" xfId="0" applyFont="1"/>
    <xf numFmtId="0" fontId="36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4" xfId="0" applyFont="1" applyBorder="1"/>
    <xf numFmtId="0" fontId="11" fillId="3" borderId="6" xfId="0" applyFont="1" applyFill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11" fillId="3" borderId="13" xfId="0" applyFont="1" applyFill="1" applyBorder="1" applyAlignment="1">
      <alignment horizontal="left"/>
    </xf>
    <xf numFmtId="0" fontId="3" fillId="0" borderId="15" xfId="0" applyFont="1" applyBorder="1"/>
    <xf numFmtId="0" fontId="50" fillId="27" borderId="89" xfId="0" applyFont="1" applyFill="1" applyBorder="1" applyAlignment="1">
      <alignment horizontal="left"/>
    </xf>
    <xf numFmtId="0" fontId="3" fillId="0" borderId="90" xfId="0" applyFont="1" applyBorder="1"/>
    <xf numFmtId="0" fontId="3" fillId="0" borderId="96" xfId="0" applyFont="1" applyBorder="1"/>
    <xf numFmtId="0" fontId="2" fillId="2" borderId="1" xfId="0" applyFont="1" applyFill="1" applyBorder="1" applyAlignment="1">
      <alignment horizontal="left" vertical="center"/>
    </xf>
    <xf numFmtId="0" fontId="50" fillId="23" borderId="89" xfId="0" applyFont="1" applyFill="1" applyBorder="1" applyAlignment="1">
      <alignment horizontal="center" vertical="center"/>
    </xf>
    <xf numFmtId="0" fontId="3" fillId="0" borderId="9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65" workbookViewId="0">
      <selection activeCell="E79" sqref="E79"/>
    </sheetView>
  </sheetViews>
  <sheetFormatPr defaultColWidth="14.42578125" defaultRowHeight="15" customHeight="1"/>
  <cols>
    <col min="1" max="1" width="2.28515625" customWidth="1"/>
    <col min="2" max="2" width="9.7109375" customWidth="1"/>
    <col min="3" max="3" width="73.28515625" customWidth="1"/>
    <col min="4" max="4" width="27.28515625" customWidth="1"/>
    <col min="5" max="5" width="18" customWidth="1"/>
    <col min="6" max="6" width="25.7109375" customWidth="1"/>
    <col min="7" max="7" width="18.7109375" customWidth="1"/>
    <col min="8" max="8" width="26.5703125" customWidth="1"/>
    <col min="9" max="9" width="18.140625" customWidth="1"/>
    <col min="10" max="10" width="15.7109375" customWidth="1"/>
    <col min="11" max="11" width="16.7109375" customWidth="1"/>
    <col min="12" max="12" width="15.28515625" customWidth="1"/>
    <col min="13" max="13" width="16.140625" customWidth="1"/>
    <col min="14" max="14" width="17" customWidth="1"/>
    <col min="15" max="15" width="15.5703125" customWidth="1"/>
    <col min="16" max="16" width="15.85546875" customWidth="1"/>
    <col min="17" max="17" width="19.85546875" customWidth="1"/>
    <col min="18" max="18" width="15.5703125" customWidth="1"/>
    <col min="19" max="19" width="13.140625" customWidth="1"/>
    <col min="20" max="20" width="11.28515625" customWidth="1"/>
    <col min="21" max="26" width="8.7109375" customWidth="1"/>
  </cols>
  <sheetData>
    <row r="1" spans="1:26" ht="23.25" customHeight="1">
      <c r="A1" s="627" t="s">
        <v>1</v>
      </c>
      <c r="B1" s="628"/>
      <c r="C1" s="628"/>
      <c r="D1" s="628"/>
      <c r="E1" s="628"/>
      <c r="F1" s="628"/>
      <c r="G1" s="628"/>
      <c r="H1" s="629"/>
      <c r="I1" s="5"/>
      <c r="J1" s="5"/>
      <c r="K1" s="5"/>
      <c r="L1" s="5"/>
      <c r="M1" s="7"/>
      <c r="N1" s="7"/>
      <c r="O1" s="7"/>
      <c r="P1" s="7"/>
      <c r="Q1" s="7"/>
      <c r="R1" s="7"/>
      <c r="S1" s="7"/>
      <c r="T1" s="7"/>
    </row>
    <row r="2" spans="1:26" ht="15.75" customHeight="1">
      <c r="A2" s="9"/>
      <c r="B2" s="9"/>
      <c r="C2" s="11" t="s">
        <v>4</v>
      </c>
      <c r="D2" s="11"/>
      <c r="E2" s="11" t="s">
        <v>7</v>
      </c>
      <c r="F2" s="11" t="s">
        <v>9</v>
      </c>
      <c r="G2" s="11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9"/>
      <c r="V2" s="19"/>
      <c r="W2" s="19"/>
      <c r="X2" s="19"/>
      <c r="Y2" s="19"/>
      <c r="Z2" s="19"/>
    </row>
    <row r="3" spans="1:26" ht="29.25" customHeight="1">
      <c r="A3" s="630" t="s">
        <v>19</v>
      </c>
      <c r="B3" s="631"/>
      <c r="C3" s="632"/>
      <c r="D3" s="25"/>
      <c r="E3" s="27"/>
      <c r="F3" s="27"/>
      <c r="G3" s="29"/>
      <c r="H3" s="633" t="s">
        <v>23</v>
      </c>
      <c r="I3" s="634"/>
      <c r="J3" s="36"/>
      <c r="K3" s="36"/>
      <c r="L3" s="36"/>
      <c r="M3" s="36"/>
      <c r="N3" s="36"/>
      <c r="O3" s="36"/>
      <c r="P3" s="36"/>
      <c r="Q3" s="36"/>
      <c r="R3" s="36"/>
      <c r="S3" s="36"/>
      <c r="T3" s="39"/>
      <c r="U3" s="41"/>
      <c r="V3" s="41"/>
      <c r="W3" s="41"/>
      <c r="X3" s="41"/>
      <c r="Y3" s="41"/>
      <c r="Z3" s="41"/>
    </row>
    <row r="4" spans="1:26" ht="15.75" customHeight="1">
      <c r="A4" s="42" t="s">
        <v>22</v>
      </c>
      <c r="B4" s="44"/>
      <c r="C4" s="46" t="s">
        <v>27</v>
      </c>
      <c r="D4" s="47"/>
      <c r="E4" s="49"/>
      <c r="F4" s="49"/>
      <c r="G4" s="51"/>
      <c r="H4" s="53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7"/>
    </row>
    <row r="5" spans="1:26" ht="15.75" customHeight="1">
      <c r="A5" s="59"/>
      <c r="B5" s="60" t="s">
        <v>28</v>
      </c>
      <c r="C5" s="63" t="s">
        <v>33</v>
      </c>
      <c r="D5" s="66"/>
      <c r="E5" s="67"/>
      <c r="F5" s="67"/>
      <c r="G5" s="69" t="s">
        <v>25</v>
      </c>
      <c r="H5" s="70" t="s">
        <v>26</v>
      </c>
      <c r="I5" s="72" t="s">
        <v>35</v>
      </c>
      <c r="J5" s="75" t="s">
        <v>36</v>
      </c>
      <c r="K5" s="75" t="s">
        <v>37</v>
      </c>
      <c r="L5" s="75" t="s">
        <v>38</v>
      </c>
      <c r="M5" s="75" t="s">
        <v>39</v>
      </c>
      <c r="N5" s="75" t="s">
        <v>40</v>
      </c>
      <c r="O5" s="75" t="s">
        <v>41</v>
      </c>
      <c r="P5" s="75" t="s">
        <v>42</v>
      </c>
      <c r="Q5" s="75" t="s">
        <v>43</v>
      </c>
      <c r="R5" s="75" t="s">
        <v>44</v>
      </c>
      <c r="S5" s="75" t="s">
        <v>45</v>
      </c>
      <c r="T5" s="78" t="s">
        <v>46</v>
      </c>
    </row>
    <row r="6" spans="1:26">
      <c r="A6" s="80"/>
      <c r="B6" s="82" t="s">
        <v>49</v>
      </c>
      <c r="C6" s="83" t="s">
        <v>50</v>
      </c>
      <c r="D6" s="84" t="s">
        <v>51</v>
      </c>
      <c r="E6" s="85">
        <v>35000</v>
      </c>
      <c r="F6" s="86">
        <v>420000</v>
      </c>
      <c r="G6" s="88">
        <f t="shared" ref="G6:G7" si="0">H6/F6*1</f>
        <v>0.16047142857142857</v>
      </c>
      <c r="H6" s="91">
        <f t="shared" ref="H6:H7" si="1">I6+J6+K6+L6+M6+N6+O6+P6+Q6+R6+S6+T6</f>
        <v>67398</v>
      </c>
      <c r="I6" s="93">
        <v>33648</v>
      </c>
      <c r="J6" s="93">
        <v>33750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95"/>
      <c r="V6" s="95"/>
      <c r="W6" s="95"/>
      <c r="X6" s="95"/>
      <c r="Y6" s="95"/>
      <c r="Z6" s="95"/>
    </row>
    <row r="7" spans="1:26" ht="15.75" customHeight="1">
      <c r="A7" s="80"/>
      <c r="B7" s="96" t="s">
        <v>54</v>
      </c>
      <c r="C7" s="97" t="s">
        <v>55</v>
      </c>
      <c r="D7" s="98" t="s">
        <v>51</v>
      </c>
      <c r="E7" s="99">
        <v>35000</v>
      </c>
      <c r="F7" s="100">
        <v>420000</v>
      </c>
      <c r="G7" s="88">
        <f t="shared" si="0"/>
        <v>0.15365000000000001</v>
      </c>
      <c r="H7" s="102">
        <f t="shared" si="1"/>
        <v>64533</v>
      </c>
      <c r="I7" s="103">
        <v>32273</v>
      </c>
      <c r="J7" s="103">
        <v>32260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5"/>
      <c r="V7" s="95"/>
      <c r="W7" s="95"/>
      <c r="X7" s="95"/>
      <c r="Y7" s="95"/>
      <c r="Z7" s="95"/>
    </row>
    <row r="8" spans="1:26" ht="15.75" customHeight="1">
      <c r="A8" s="104"/>
      <c r="B8" s="105" t="s">
        <v>47</v>
      </c>
      <c r="C8" s="107" t="s">
        <v>60</v>
      </c>
      <c r="D8" s="109"/>
      <c r="E8" s="110"/>
      <c r="F8" s="110"/>
      <c r="G8" s="112"/>
      <c r="H8" s="113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8"/>
    </row>
    <row r="9" spans="1:26">
      <c r="A9" s="80"/>
      <c r="B9" s="82" t="s">
        <v>61</v>
      </c>
      <c r="C9" s="83" t="s">
        <v>62</v>
      </c>
      <c r="D9" s="120" t="s">
        <v>51</v>
      </c>
      <c r="E9" s="85">
        <v>40000</v>
      </c>
      <c r="F9" s="86">
        <v>480000</v>
      </c>
      <c r="G9" s="65">
        <f t="shared" ref="G9:G11" si="2">H9/F9*1</f>
        <v>0</v>
      </c>
      <c r="H9" s="127">
        <f t="shared" ref="H9:H11" si="3">I9+J9+K9+L9+M9+N9+O9+P9+Q9+R9+S9+T9</f>
        <v>0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95"/>
      <c r="V9" s="95"/>
      <c r="W9" s="95"/>
      <c r="X9" s="95"/>
      <c r="Y9" s="95"/>
      <c r="Z9" s="95"/>
    </row>
    <row r="10" spans="1:26">
      <c r="A10" s="80"/>
      <c r="B10" s="131" t="s">
        <v>65</v>
      </c>
      <c r="C10" s="133" t="s">
        <v>66</v>
      </c>
      <c r="D10" s="84" t="s">
        <v>51</v>
      </c>
      <c r="E10" s="85">
        <v>40000</v>
      </c>
      <c r="F10" s="135">
        <v>480000</v>
      </c>
      <c r="G10" s="65">
        <f t="shared" si="2"/>
        <v>8.3333333333333329E-2</v>
      </c>
      <c r="H10" s="127">
        <f t="shared" si="3"/>
        <v>40000</v>
      </c>
      <c r="I10" s="138"/>
      <c r="J10" s="140">
        <v>40000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95"/>
      <c r="V10" s="95"/>
      <c r="W10" s="95"/>
      <c r="X10" s="95"/>
      <c r="Y10" s="95"/>
      <c r="Z10" s="95"/>
    </row>
    <row r="11" spans="1:26" ht="15.75" customHeight="1">
      <c r="A11" s="80"/>
      <c r="B11" s="96" t="s">
        <v>69</v>
      </c>
      <c r="C11" s="97" t="s">
        <v>70</v>
      </c>
      <c r="D11" s="84" t="s">
        <v>51</v>
      </c>
      <c r="E11" s="85">
        <v>40000</v>
      </c>
      <c r="F11" s="135">
        <v>480000</v>
      </c>
      <c r="G11" s="65">
        <f t="shared" si="2"/>
        <v>8.3333333333333329E-2</v>
      </c>
      <c r="H11" s="127">
        <f t="shared" si="3"/>
        <v>40000</v>
      </c>
      <c r="I11" s="99"/>
      <c r="J11" s="103">
        <v>40000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5"/>
      <c r="V11" s="95"/>
      <c r="W11" s="95"/>
      <c r="X11" s="95"/>
      <c r="Y11" s="95"/>
      <c r="Z11" s="95"/>
    </row>
    <row r="12" spans="1:26" ht="15.75" customHeight="1">
      <c r="A12" s="104"/>
      <c r="B12" s="143" t="s">
        <v>52</v>
      </c>
      <c r="C12" s="145" t="s">
        <v>71</v>
      </c>
      <c r="D12" s="147"/>
      <c r="E12" s="149"/>
      <c r="F12" s="151"/>
      <c r="G12" s="112"/>
      <c r="H12" s="113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6">
      <c r="A13" s="80"/>
      <c r="B13" s="82" t="s">
        <v>74</v>
      </c>
      <c r="C13" s="83" t="s">
        <v>75</v>
      </c>
      <c r="D13" s="154" t="s">
        <v>76</v>
      </c>
      <c r="E13" s="155" t="s">
        <v>77</v>
      </c>
      <c r="F13" s="157">
        <v>39000</v>
      </c>
      <c r="G13" s="65">
        <f t="shared" ref="G13:G18" si="4">H13/F13*1</f>
        <v>0</v>
      </c>
      <c r="H13" s="127">
        <f t="shared" ref="H13:H18" si="5">I13+J13+K13+L13+M13+N13+O13+P13+Q13+R13+S13+T13</f>
        <v>0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95"/>
      <c r="V13" s="95"/>
      <c r="W13" s="95"/>
      <c r="X13" s="95"/>
      <c r="Y13" s="95"/>
      <c r="Z13" s="95"/>
    </row>
    <row r="14" spans="1:26">
      <c r="A14" s="80"/>
      <c r="B14" s="131" t="s">
        <v>80</v>
      </c>
      <c r="C14" s="133" t="s">
        <v>81</v>
      </c>
      <c r="D14" s="161" t="s">
        <v>82</v>
      </c>
      <c r="E14" s="163"/>
      <c r="F14" s="157">
        <v>20000</v>
      </c>
      <c r="G14" s="65">
        <f t="shared" si="4"/>
        <v>0</v>
      </c>
      <c r="H14" s="127">
        <f t="shared" si="5"/>
        <v>0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95"/>
      <c r="V14" s="95"/>
      <c r="W14" s="95"/>
      <c r="X14" s="95"/>
      <c r="Y14" s="95"/>
      <c r="Z14" s="95"/>
    </row>
    <row r="15" spans="1:26">
      <c r="A15" s="80"/>
      <c r="B15" s="131" t="s">
        <v>87</v>
      </c>
      <c r="C15" s="133" t="s">
        <v>88</v>
      </c>
      <c r="D15" s="165"/>
      <c r="E15" s="163"/>
      <c r="F15" s="157">
        <v>30000</v>
      </c>
      <c r="G15" s="65">
        <f t="shared" si="4"/>
        <v>0</v>
      </c>
      <c r="H15" s="127">
        <f t="shared" si="5"/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95"/>
      <c r="V15" s="95"/>
      <c r="W15" s="95"/>
      <c r="X15" s="95"/>
      <c r="Y15" s="95"/>
      <c r="Z15" s="95"/>
    </row>
    <row r="16" spans="1:26">
      <c r="A16" s="167"/>
      <c r="B16" s="131" t="s">
        <v>91</v>
      </c>
      <c r="C16" s="133" t="s">
        <v>92</v>
      </c>
      <c r="D16" s="168"/>
      <c r="E16" s="163"/>
      <c r="F16" s="169">
        <v>20000</v>
      </c>
      <c r="G16" s="65">
        <f t="shared" si="4"/>
        <v>0</v>
      </c>
      <c r="H16" s="127">
        <f t="shared" si="5"/>
        <v>0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95"/>
      <c r="V16" s="95"/>
      <c r="W16" s="95"/>
      <c r="X16" s="95"/>
      <c r="Y16" s="95"/>
      <c r="Z16" s="95"/>
    </row>
    <row r="17" spans="1:26">
      <c r="A17" s="167"/>
      <c r="B17" s="131" t="s">
        <v>93</v>
      </c>
      <c r="C17" s="133" t="s">
        <v>94</v>
      </c>
      <c r="D17" s="165"/>
      <c r="E17" s="173"/>
      <c r="F17" s="169">
        <v>100000</v>
      </c>
      <c r="G17" s="65">
        <f t="shared" si="4"/>
        <v>0</v>
      </c>
      <c r="H17" s="127">
        <f t="shared" si="5"/>
        <v>0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95"/>
      <c r="V17" s="95"/>
      <c r="W17" s="95"/>
      <c r="X17" s="95"/>
      <c r="Y17" s="95"/>
      <c r="Z17" s="95"/>
    </row>
    <row r="18" spans="1:26" ht="15.75" customHeight="1">
      <c r="A18" s="167"/>
      <c r="B18" s="96" t="s">
        <v>95</v>
      </c>
      <c r="C18" s="178" t="s">
        <v>96</v>
      </c>
      <c r="D18" s="181"/>
      <c r="E18" s="173"/>
      <c r="F18" s="187">
        <v>65000</v>
      </c>
      <c r="G18" s="65">
        <f t="shared" si="4"/>
        <v>0</v>
      </c>
      <c r="H18" s="127">
        <f t="shared" si="5"/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5"/>
      <c r="V18" s="95"/>
      <c r="W18" s="95"/>
      <c r="X18" s="95"/>
      <c r="Y18" s="95"/>
      <c r="Z18" s="95"/>
    </row>
    <row r="19" spans="1:26" ht="16.5" customHeight="1">
      <c r="A19" s="104"/>
      <c r="B19" s="192"/>
      <c r="C19" s="194"/>
      <c r="D19" s="197" t="s">
        <v>100</v>
      </c>
      <c r="E19" s="198"/>
      <c r="F19" s="199">
        <f>SUM(F6:F18)</f>
        <v>2554000</v>
      </c>
      <c r="G19" s="200"/>
      <c r="H19" s="202">
        <f>SUM(H6:H18)</f>
        <v>211931</v>
      </c>
      <c r="I19" s="203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6"/>
    </row>
    <row r="20" spans="1:26" ht="15.75" customHeight="1">
      <c r="A20" s="208" t="s">
        <v>63</v>
      </c>
      <c r="B20" s="210"/>
      <c r="C20" s="212" t="s">
        <v>102</v>
      </c>
      <c r="D20" s="213"/>
      <c r="E20" s="215"/>
      <c r="F20" s="217"/>
      <c r="G20" s="221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</row>
    <row r="21" spans="1:26" ht="15.75" customHeight="1">
      <c r="A21" s="226"/>
      <c r="B21" s="227" t="s">
        <v>105</v>
      </c>
      <c r="C21" s="229" t="s">
        <v>106</v>
      </c>
      <c r="D21" s="231" t="s">
        <v>107</v>
      </c>
      <c r="E21" s="234"/>
      <c r="F21" s="86">
        <v>30000</v>
      </c>
      <c r="G21" s="237">
        <f t="shared" ref="G21:G27" si="6">H21/F21*1</f>
        <v>0</v>
      </c>
      <c r="H21" s="238">
        <f t="shared" ref="H21:H27" si="7">I21+J21+K21+L21+M21+N21+O21+P21+Q21+R21+S21+T21</f>
        <v>0</v>
      </c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</row>
    <row r="22" spans="1:26" ht="15.75" customHeight="1">
      <c r="A22" s="226"/>
      <c r="B22" s="240" t="s">
        <v>110</v>
      </c>
      <c r="C22" s="247" t="s">
        <v>112</v>
      </c>
      <c r="D22" s="250"/>
      <c r="E22" s="252"/>
      <c r="F22" s="86">
        <v>40000</v>
      </c>
      <c r="G22" s="237">
        <f t="shared" si="6"/>
        <v>0</v>
      </c>
      <c r="H22" s="238">
        <f t="shared" si="7"/>
        <v>0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</row>
    <row r="23" spans="1:26" ht="15.75" customHeight="1">
      <c r="A23" s="226"/>
      <c r="B23" s="240" t="s">
        <v>114</v>
      </c>
      <c r="C23" s="247" t="s">
        <v>115</v>
      </c>
      <c r="D23" s="250"/>
      <c r="E23" s="252"/>
      <c r="F23" s="135">
        <v>30000</v>
      </c>
      <c r="G23" s="237">
        <f t="shared" si="6"/>
        <v>0</v>
      </c>
      <c r="H23" s="238">
        <f t="shared" si="7"/>
        <v>0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</row>
    <row r="24" spans="1:26" ht="15.75" customHeight="1">
      <c r="A24" s="226"/>
      <c r="B24" s="240" t="s">
        <v>117</v>
      </c>
      <c r="C24" s="247" t="s">
        <v>118</v>
      </c>
      <c r="D24" s="250"/>
      <c r="E24" s="252"/>
      <c r="F24" s="135">
        <v>10000</v>
      </c>
      <c r="G24" s="237">
        <f t="shared" si="6"/>
        <v>0</v>
      </c>
      <c r="H24" s="238">
        <f t="shared" si="7"/>
        <v>0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</row>
    <row r="25" spans="1:26" ht="15.75" customHeight="1">
      <c r="A25" s="226"/>
      <c r="B25" s="240" t="s">
        <v>120</v>
      </c>
      <c r="C25" s="247" t="s">
        <v>121</v>
      </c>
      <c r="D25" s="264"/>
      <c r="E25" s="252"/>
      <c r="F25" s="135">
        <v>10000</v>
      </c>
      <c r="G25" s="237">
        <f t="shared" si="6"/>
        <v>0</v>
      </c>
      <c r="H25" s="238">
        <f t="shared" si="7"/>
        <v>0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</row>
    <row r="26" spans="1:26" ht="15.75" customHeight="1">
      <c r="A26" s="226"/>
      <c r="B26" s="240" t="s">
        <v>122</v>
      </c>
      <c r="C26" s="247" t="s">
        <v>123</v>
      </c>
      <c r="D26" s="268" t="s">
        <v>124</v>
      </c>
      <c r="E26" s="252"/>
      <c r="F26" s="135">
        <v>30000</v>
      </c>
      <c r="G26" s="237">
        <f t="shared" si="6"/>
        <v>0</v>
      </c>
      <c r="H26" s="238">
        <f t="shared" si="7"/>
        <v>0</v>
      </c>
      <c r="I26" s="244"/>
      <c r="J26" s="244"/>
      <c r="K26" s="244"/>
      <c r="L26" s="244"/>
      <c r="M26" s="244"/>
      <c r="N26" s="244"/>
      <c r="O26" s="244"/>
      <c r="P26" s="244"/>
      <c r="R26" s="244"/>
      <c r="S26" s="244"/>
      <c r="T26" s="244"/>
    </row>
    <row r="27" spans="1:26" ht="15.75" customHeight="1">
      <c r="A27" s="80"/>
      <c r="B27" s="272" t="s">
        <v>126</v>
      </c>
      <c r="C27" s="97" t="s">
        <v>128</v>
      </c>
      <c r="D27" s="274"/>
      <c r="E27" s="173"/>
      <c r="F27" s="100">
        <v>10000</v>
      </c>
      <c r="G27" s="275">
        <f t="shared" si="6"/>
        <v>0</v>
      </c>
      <c r="H27" s="277">
        <f t="shared" si="7"/>
        <v>0</v>
      </c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</row>
    <row r="28" spans="1:26" ht="16.5" customHeight="1">
      <c r="A28" s="226"/>
      <c r="B28" s="279"/>
      <c r="C28" s="280"/>
      <c r="D28" s="281"/>
      <c r="E28" s="282"/>
      <c r="F28" s="284">
        <f>SUM(F21:F27)</f>
        <v>160000</v>
      </c>
      <c r="G28" s="285"/>
      <c r="H28" s="287">
        <f>SUM(H21:H27)</f>
        <v>0</v>
      </c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</row>
    <row r="29" spans="1:26" ht="16.5" customHeight="1">
      <c r="A29" s="292" t="s">
        <v>97</v>
      </c>
      <c r="B29" s="294"/>
      <c r="C29" s="295" t="s">
        <v>131</v>
      </c>
      <c r="D29" s="296"/>
      <c r="E29" s="297"/>
      <c r="F29" s="297"/>
      <c r="G29" s="298"/>
      <c r="H29" s="300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</row>
    <row r="30" spans="1:26" ht="15.75" customHeight="1">
      <c r="A30" s="226"/>
      <c r="B30" s="305" t="s">
        <v>132</v>
      </c>
      <c r="C30" s="229" t="s">
        <v>133</v>
      </c>
      <c r="D30" s="307"/>
      <c r="E30" s="207">
        <v>10000</v>
      </c>
      <c r="F30" s="309">
        <v>120000</v>
      </c>
      <c r="G30" s="311">
        <f t="shared" ref="G30:G38" si="8">H30/F30*1</f>
        <v>0.16333333333333333</v>
      </c>
      <c r="H30" s="313">
        <f t="shared" ref="H30:H38" si="9">I30+J30+K30+L30+M30+N30+O30+P30+Q30+R30+S30+T30</f>
        <v>19600</v>
      </c>
      <c r="I30" s="314">
        <v>9800</v>
      </c>
      <c r="J30" s="314">
        <v>9800</v>
      </c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6" ht="15.75" customHeight="1">
      <c r="A31" s="226"/>
      <c r="B31" s="318" t="s">
        <v>135</v>
      </c>
      <c r="C31" s="247" t="s">
        <v>137</v>
      </c>
      <c r="D31" s="264"/>
      <c r="E31" s="244">
        <v>1000</v>
      </c>
      <c r="F31" s="309">
        <v>12000</v>
      </c>
      <c r="G31" s="311">
        <f t="shared" si="8"/>
        <v>0.46483333333333332</v>
      </c>
      <c r="H31" s="313">
        <f t="shared" si="9"/>
        <v>5578</v>
      </c>
      <c r="I31" s="314">
        <v>5578</v>
      </c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6" ht="15.75" customHeight="1">
      <c r="A32" s="226"/>
      <c r="B32" s="318" t="s">
        <v>138</v>
      </c>
      <c r="C32" s="247" t="s">
        <v>139</v>
      </c>
      <c r="D32" s="264"/>
      <c r="E32" s="244">
        <v>1000</v>
      </c>
      <c r="F32" s="135">
        <v>12000</v>
      </c>
      <c r="G32" s="311">
        <f t="shared" si="8"/>
        <v>1.4833333333333334E-2</v>
      </c>
      <c r="H32" s="313">
        <f t="shared" si="9"/>
        <v>178</v>
      </c>
      <c r="I32" s="314">
        <v>178</v>
      </c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ht="15.75" customHeight="1">
      <c r="A33" s="226"/>
      <c r="B33" s="318" t="s">
        <v>140</v>
      </c>
      <c r="C33" s="247" t="s">
        <v>141</v>
      </c>
      <c r="D33" s="264"/>
      <c r="E33" s="244">
        <v>1000</v>
      </c>
      <c r="F33" s="135">
        <v>12000</v>
      </c>
      <c r="G33" s="311">
        <f t="shared" si="8"/>
        <v>0</v>
      </c>
      <c r="H33" s="313">
        <f t="shared" si="9"/>
        <v>0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ht="15.75" customHeight="1">
      <c r="A34" s="226"/>
      <c r="B34" s="318" t="s">
        <v>143</v>
      </c>
      <c r="C34" s="247" t="s">
        <v>144</v>
      </c>
      <c r="D34" s="264"/>
      <c r="E34" s="244">
        <v>1000</v>
      </c>
      <c r="F34" s="135">
        <v>12000</v>
      </c>
      <c r="G34" s="311">
        <f t="shared" si="8"/>
        <v>0</v>
      </c>
      <c r="H34" s="313">
        <f t="shared" si="9"/>
        <v>0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ht="15.75" customHeight="1">
      <c r="A35" s="226"/>
      <c r="B35" s="318" t="s">
        <v>146</v>
      </c>
      <c r="C35" s="133" t="s">
        <v>147</v>
      </c>
      <c r="D35" s="250"/>
      <c r="E35" s="138">
        <v>3500</v>
      </c>
      <c r="F35" s="135">
        <v>42000</v>
      </c>
      <c r="G35" s="311">
        <f t="shared" si="8"/>
        <v>0.14666190476190477</v>
      </c>
      <c r="H35" s="313">
        <f t="shared" si="9"/>
        <v>6159.8</v>
      </c>
      <c r="I35" s="314">
        <v>3090.8</v>
      </c>
      <c r="J35" s="314">
        <v>3069</v>
      </c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ht="15.75" customHeight="1">
      <c r="A36" s="226"/>
      <c r="B36" s="318" t="s">
        <v>148</v>
      </c>
      <c r="C36" s="247" t="s">
        <v>149</v>
      </c>
      <c r="D36" s="264"/>
      <c r="E36" s="244">
        <v>11000</v>
      </c>
      <c r="F36" s="135">
        <v>132000</v>
      </c>
      <c r="G36" s="311">
        <f t="shared" si="8"/>
        <v>0.16666666666666666</v>
      </c>
      <c r="H36" s="313">
        <f t="shared" si="9"/>
        <v>22000</v>
      </c>
      <c r="I36" s="314">
        <v>11000</v>
      </c>
      <c r="J36" s="314">
        <v>11000</v>
      </c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  <row r="37" spans="1:20" ht="15.75" customHeight="1">
      <c r="A37" s="226"/>
      <c r="B37" s="318" t="s">
        <v>150</v>
      </c>
      <c r="C37" s="247" t="s">
        <v>151</v>
      </c>
      <c r="D37" s="264"/>
      <c r="E37" s="244"/>
      <c r="F37" s="135">
        <v>30000</v>
      </c>
      <c r="G37" s="311">
        <f t="shared" si="8"/>
        <v>0.22466666666666665</v>
      </c>
      <c r="H37" s="313">
        <f t="shared" si="9"/>
        <v>6740</v>
      </c>
      <c r="I37" s="314">
        <v>6390</v>
      </c>
      <c r="J37" s="314">
        <v>350</v>
      </c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ht="15.75" customHeight="1">
      <c r="A38" s="226"/>
      <c r="B38" s="335" t="s">
        <v>153</v>
      </c>
      <c r="C38" s="336" t="s">
        <v>155</v>
      </c>
      <c r="D38" s="337"/>
      <c r="E38" s="278"/>
      <c r="F38" s="100">
        <v>10000</v>
      </c>
      <c r="G38" s="311">
        <f t="shared" si="8"/>
        <v>0</v>
      </c>
      <c r="H38" s="313">
        <f t="shared" si="9"/>
        <v>0</v>
      </c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</row>
    <row r="39" spans="1:20" ht="16.5" customHeight="1">
      <c r="A39" s="226"/>
      <c r="B39" s="339"/>
      <c r="C39" s="341"/>
      <c r="D39" s="342"/>
      <c r="E39" s="343"/>
      <c r="F39" s="345">
        <f>SUM(F30:F38)</f>
        <v>382000</v>
      </c>
      <c r="G39" s="347"/>
      <c r="H39" s="349">
        <f>SUM(H30:H38)</f>
        <v>60255.8</v>
      </c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</row>
    <row r="40" spans="1:20" ht="15.75" customHeight="1">
      <c r="A40" s="354" t="s">
        <v>103</v>
      </c>
      <c r="B40" s="356"/>
      <c r="C40" s="358" t="s">
        <v>158</v>
      </c>
      <c r="D40" s="360"/>
      <c r="E40" s="362"/>
      <c r="F40" s="362"/>
      <c r="G40" s="364"/>
      <c r="H40" s="366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</row>
    <row r="41" spans="1:20" ht="15.75" customHeight="1">
      <c r="A41" s="226"/>
      <c r="B41" s="368" t="s">
        <v>160</v>
      </c>
      <c r="C41" s="229" t="s">
        <v>161</v>
      </c>
      <c r="D41" s="369"/>
      <c r="E41" s="207"/>
      <c r="F41" s="187">
        <v>50000</v>
      </c>
      <c r="G41" s="311">
        <f t="shared" ref="G41:G45" si="10">H41/F41*1</f>
        <v>0</v>
      </c>
      <c r="H41" s="313">
        <f t="shared" ref="H41:H45" si="11">I41+J41+K41+L41+M41+N41+O41+P41+Q41+R41+S41+T41</f>
        <v>0</v>
      </c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</row>
    <row r="42" spans="1:20" ht="15.75" customHeight="1">
      <c r="A42" s="226"/>
      <c r="B42" s="375" t="s">
        <v>163</v>
      </c>
      <c r="C42" s="247" t="s">
        <v>164</v>
      </c>
      <c r="D42" s="250"/>
      <c r="E42" s="377"/>
      <c r="F42" s="379">
        <v>50000</v>
      </c>
      <c r="G42" s="311">
        <f t="shared" si="10"/>
        <v>0</v>
      </c>
      <c r="H42" s="313">
        <f t="shared" si="11"/>
        <v>0</v>
      </c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</row>
    <row r="43" spans="1:20" ht="15.75" customHeight="1">
      <c r="A43" s="226"/>
      <c r="B43" s="375" t="s">
        <v>165</v>
      </c>
      <c r="C43" s="247" t="s">
        <v>166</v>
      </c>
      <c r="D43" s="264"/>
      <c r="E43" s="382" t="s">
        <v>167</v>
      </c>
      <c r="F43" s="86">
        <v>34000</v>
      </c>
      <c r="G43" s="311">
        <f t="shared" si="10"/>
        <v>0</v>
      </c>
      <c r="H43" s="313">
        <f t="shared" si="11"/>
        <v>0</v>
      </c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</row>
    <row r="44" spans="1:20" ht="15.75" customHeight="1">
      <c r="A44" s="226"/>
      <c r="B44" s="375" t="s">
        <v>169</v>
      </c>
      <c r="C44" s="247" t="s">
        <v>170</v>
      </c>
      <c r="D44" s="250"/>
      <c r="E44" s="382"/>
      <c r="F44" s="86">
        <v>20000</v>
      </c>
      <c r="G44" s="311">
        <f t="shared" si="10"/>
        <v>0</v>
      </c>
      <c r="H44" s="313">
        <f t="shared" si="11"/>
        <v>0</v>
      </c>
      <c r="I44" s="244"/>
      <c r="J44" s="244"/>
      <c r="K44" s="244"/>
      <c r="L44" s="244"/>
      <c r="N44" s="244"/>
      <c r="O44" s="244"/>
      <c r="P44" s="244"/>
      <c r="Q44" s="244"/>
      <c r="R44" s="244"/>
      <c r="S44" s="244"/>
      <c r="T44" s="244"/>
    </row>
    <row r="45" spans="1:20" ht="15.75" customHeight="1">
      <c r="A45" s="226"/>
      <c r="B45" s="387" t="s">
        <v>172</v>
      </c>
      <c r="C45" s="388" t="s">
        <v>173</v>
      </c>
      <c r="D45" s="337"/>
      <c r="E45" s="389"/>
      <c r="F45" s="86">
        <v>36000</v>
      </c>
      <c r="G45" s="311">
        <f t="shared" si="10"/>
        <v>1.0042222222222221</v>
      </c>
      <c r="H45" s="313">
        <f t="shared" si="11"/>
        <v>36152</v>
      </c>
      <c r="I45" s="244"/>
      <c r="J45" s="314">
        <v>36152</v>
      </c>
      <c r="K45" s="244"/>
      <c r="L45" s="244"/>
      <c r="M45" s="244"/>
      <c r="N45" s="244"/>
      <c r="O45" s="244"/>
      <c r="P45" s="244"/>
      <c r="Q45" s="244"/>
      <c r="R45" s="244"/>
      <c r="S45" s="244"/>
      <c r="T45" s="244"/>
    </row>
    <row r="46" spans="1:20" ht="16.5" customHeight="1">
      <c r="A46" s="226"/>
      <c r="B46" s="391"/>
      <c r="C46" s="392"/>
      <c r="D46" s="393"/>
      <c r="E46" s="395"/>
      <c r="F46" s="397">
        <f>SUM(F41:F45)</f>
        <v>190000</v>
      </c>
      <c r="G46" s="399"/>
      <c r="H46" s="401">
        <f>SUM(H41:H45)</f>
        <v>36152</v>
      </c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</row>
    <row r="47" spans="1:20" ht="15.75" customHeight="1">
      <c r="A47" s="404" t="s">
        <v>116</v>
      </c>
      <c r="B47" s="405"/>
      <c r="C47" s="407" t="s">
        <v>176</v>
      </c>
      <c r="D47" s="409"/>
      <c r="E47" s="411"/>
      <c r="F47" s="413"/>
      <c r="G47" s="415"/>
      <c r="H47" s="417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</row>
    <row r="48" spans="1:20" ht="16.5" customHeight="1">
      <c r="A48" s="167"/>
      <c r="B48" s="422" t="s">
        <v>179</v>
      </c>
      <c r="C48" s="424" t="s">
        <v>180</v>
      </c>
      <c r="D48" s="427"/>
      <c r="E48" s="428"/>
      <c r="F48" s="430">
        <v>100000</v>
      </c>
      <c r="G48" s="433">
        <f>H48/F48*1</f>
        <v>0</v>
      </c>
      <c r="H48" s="436">
        <f>I48+J48+K48+L48+M48+N48+O48+P48+Q48+R48+S48+T48</f>
        <v>0</v>
      </c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</row>
    <row r="49" spans="1:26" ht="15.75" customHeight="1">
      <c r="A49" s="440" t="s">
        <v>134</v>
      </c>
      <c r="B49" s="442"/>
      <c r="C49" s="444" t="s">
        <v>182</v>
      </c>
      <c r="D49" s="446"/>
      <c r="E49" s="448"/>
      <c r="F49" s="450"/>
      <c r="G49" s="451"/>
      <c r="H49" s="453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</row>
    <row r="50" spans="1:26" ht="15" customHeight="1">
      <c r="A50" s="457"/>
      <c r="B50" s="459" t="s">
        <v>184</v>
      </c>
      <c r="C50" s="461" t="s">
        <v>185</v>
      </c>
      <c r="D50" s="250"/>
      <c r="E50" s="207"/>
      <c r="F50" s="86">
        <v>200000</v>
      </c>
      <c r="G50" s="311">
        <f t="shared" ref="G50:G53" si="12">H50/F50*1</f>
        <v>0.20630000000000001</v>
      </c>
      <c r="H50" s="313">
        <f t="shared" ref="H50:H53" si="13">I50+J50+K50+L50+M50+N50+O50+P50+Q50+R50+S50+T50</f>
        <v>41260</v>
      </c>
      <c r="I50" s="244"/>
      <c r="J50" s="314">
        <v>41260</v>
      </c>
      <c r="K50" s="244"/>
      <c r="L50" s="244"/>
      <c r="M50" s="244"/>
      <c r="N50" s="244"/>
      <c r="O50" s="244"/>
      <c r="P50" s="244"/>
      <c r="Q50" s="244"/>
      <c r="R50" s="244"/>
      <c r="S50" s="244"/>
      <c r="T50" s="244"/>
    </row>
    <row r="51" spans="1:26" ht="15.75" customHeight="1">
      <c r="A51" s="457"/>
      <c r="B51" s="468" t="s">
        <v>186</v>
      </c>
      <c r="C51" s="247" t="s">
        <v>187</v>
      </c>
      <c r="D51" s="250"/>
      <c r="E51" s="207"/>
      <c r="F51" s="86">
        <v>300000</v>
      </c>
      <c r="G51" s="311">
        <f t="shared" si="12"/>
        <v>5.6279999999999997E-2</v>
      </c>
      <c r="H51" s="313">
        <f t="shared" si="13"/>
        <v>16884</v>
      </c>
      <c r="I51" s="470">
        <v>3000</v>
      </c>
      <c r="J51" s="470">
        <v>13884</v>
      </c>
      <c r="K51" s="207"/>
      <c r="L51" s="207"/>
      <c r="M51" s="207"/>
      <c r="N51" s="207"/>
      <c r="O51" s="207"/>
      <c r="P51" s="207"/>
      <c r="Q51" s="207"/>
      <c r="R51" s="207"/>
      <c r="S51" s="207"/>
      <c r="T51" s="207"/>
    </row>
    <row r="52" spans="1:26" ht="15.75" customHeight="1">
      <c r="A52" s="457"/>
      <c r="B52" s="468" t="s">
        <v>188</v>
      </c>
      <c r="C52" s="247" t="s">
        <v>189</v>
      </c>
      <c r="D52" s="250"/>
      <c r="E52" s="207"/>
      <c r="F52" s="86">
        <v>155000</v>
      </c>
      <c r="G52" s="311">
        <f t="shared" si="12"/>
        <v>0.12903225806451613</v>
      </c>
      <c r="H52" s="313">
        <f t="shared" si="13"/>
        <v>20000</v>
      </c>
      <c r="I52" s="470">
        <v>20000</v>
      </c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"/>
      <c r="V52" s="2"/>
      <c r="W52" s="2"/>
      <c r="X52" s="2"/>
      <c r="Y52" s="2"/>
      <c r="Z52" s="2"/>
    </row>
    <row r="53" spans="1:26" ht="15.75" customHeight="1">
      <c r="A53" s="457"/>
      <c r="B53" s="476" t="s">
        <v>186</v>
      </c>
      <c r="C53" s="477" t="s">
        <v>190</v>
      </c>
      <c r="D53" s="250"/>
      <c r="E53" s="478"/>
      <c r="F53" s="86">
        <v>300000</v>
      </c>
      <c r="G53" s="311">
        <f t="shared" si="12"/>
        <v>9.2600000000000002E-2</v>
      </c>
      <c r="H53" s="313">
        <f t="shared" si="13"/>
        <v>27780</v>
      </c>
      <c r="I53" s="314">
        <v>27780</v>
      </c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</row>
    <row r="54" spans="1:26" ht="16.5" customHeight="1">
      <c r="A54" s="457"/>
      <c r="B54" s="480"/>
      <c r="C54" s="482"/>
      <c r="D54" s="483"/>
      <c r="E54" s="484"/>
      <c r="F54" s="486">
        <f>SUM(F50:F53)</f>
        <v>955000</v>
      </c>
      <c r="G54" s="488"/>
      <c r="H54" s="489">
        <f>SUM(H50:H53)</f>
        <v>105924</v>
      </c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</row>
    <row r="55" spans="1:26" ht="15.75" customHeight="1">
      <c r="A55" s="492" t="s">
        <v>159</v>
      </c>
      <c r="B55" s="493"/>
      <c r="C55" s="494" t="s">
        <v>192</v>
      </c>
      <c r="D55" s="496"/>
      <c r="E55" s="498"/>
      <c r="F55" s="498"/>
      <c r="G55" s="500"/>
      <c r="H55" s="502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</row>
    <row r="56" spans="1:26" ht="15.75" customHeight="1">
      <c r="A56" s="457"/>
      <c r="B56" s="507" t="s">
        <v>193</v>
      </c>
      <c r="C56" s="508" t="s">
        <v>194</v>
      </c>
      <c r="D56" s="509"/>
      <c r="E56" s="207">
        <v>5000</v>
      </c>
      <c r="F56" s="187">
        <v>60000</v>
      </c>
      <c r="G56" s="512">
        <f t="shared" ref="G56:G62" si="14">H56/F56*1</f>
        <v>0.16666666666666666</v>
      </c>
      <c r="H56" s="514">
        <f t="shared" ref="H56:H62" si="15">I56+J56+K56+L56+M56+N56+O56+P56+Q56+R56+S56+T56</f>
        <v>10000</v>
      </c>
      <c r="I56" s="314">
        <v>5000</v>
      </c>
      <c r="J56" s="314">
        <v>5000</v>
      </c>
      <c r="K56" s="244"/>
      <c r="L56" s="244"/>
      <c r="M56" s="244"/>
      <c r="N56" s="244"/>
      <c r="O56" s="244"/>
      <c r="P56" s="244"/>
      <c r="Q56" s="244"/>
      <c r="S56" s="244"/>
      <c r="T56" s="244"/>
    </row>
    <row r="57" spans="1:26" ht="15.75" customHeight="1">
      <c r="A57" s="457"/>
      <c r="B57" s="517" t="s">
        <v>195</v>
      </c>
      <c r="C57" s="519" t="s">
        <v>196</v>
      </c>
      <c r="D57" s="520"/>
      <c r="E57" s="522"/>
      <c r="F57" s="379">
        <v>170000</v>
      </c>
      <c r="G57" s="524">
        <f t="shared" si="14"/>
        <v>0.19058823529411764</v>
      </c>
      <c r="H57" s="313">
        <f t="shared" si="15"/>
        <v>32400</v>
      </c>
      <c r="I57" s="314">
        <v>18900</v>
      </c>
      <c r="J57" s="314">
        <v>13500</v>
      </c>
      <c r="K57" s="244"/>
      <c r="L57" s="244"/>
      <c r="M57" s="244"/>
      <c r="N57" s="244"/>
      <c r="O57" s="244"/>
      <c r="P57" s="244"/>
      <c r="Q57" s="244"/>
      <c r="R57" s="244"/>
      <c r="S57" s="244"/>
      <c r="T57" s="244"/>
    </row>
    <row r="58" spans="1:26" ht="15.75" customHeight="1">
      <c r="A58" s="457"/>
      <c r="B58" s="517" t="s">
        <v>197</v>
      </c>
      <c r="C58" s="527" t="s">
        <v>198</v>
      </c>
      <c r="D58" s="529"/>
      <c r="E58" s="288"/>
      <c r="F58" s="86">
        <v>10000</v>
      </c>
      <c r="G58" s="311">
        <f t="shared" si="14"/>
        <v>0</v>
      </c>
      <c r="H58" s="313">
        <f t="shared" si="15"/>
        <v>0</v>
      </c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</row>
    <row r="59" spans="1:26" ht="15.75" customHeight="1">
      <c r="A59" s="457"/>
      <c r="B59" s="517" t="s">
        <v>199</v>
      </c>
      <c r="C59" s="527" t="s">
        <v>200</v>
      </c>
      <c r="D59" s="520"/>
      <c r="E59" s="288"/>
      <c r="F59" s="135">
        <v>20000</v>
      </c>
      <c r="G59" s="311">
        <f t="shared" si="14"/>
        <v>0.26315</v>
      </c>
      <c r="H59" s="313">
        <f t="shared" si="15"/>
        <v>5263</v>
      </c>
      <c r="I59" s="314">
        <v>5263</v>
      </c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</row>
    <row r="60" spans="1:26" ht="15.75" customHeight="1">
      <c r="A60" s="457"/>
      <c r="B60" s="517" t="s">
        <v>201</v>
      </c>
      <c r="C60" s="247" t="s">
        <v>202</v>
      </c>
      <c r="D60" s="264"/>
      <c r="E60" s="244">
        <v>3000</v>
      </c>
      <c r="F60" s="135">
        <v>36000</v>
      </c>
      <c r="G60" s="311">
        <f t="shared" si="14"/>
        <v>8.3333333333333329E-2</v>
      </c>
      <c r="H60" s="313">
        <f t="shared" si="15"/>
        <v>3000</v>
      </c>
      <c r="I60" s="314">
        <v>3000</v>
      </c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</row>
    <row r="61" spans="1:26" ht="15.75" customHeight="1">
      <c r="A61" s="457"/>
      <c r="B61" s="537" t="s">
        <v>203</v>
      </c>
      <c r="C61" s="247" t="s">
        <v>204</v>
      </c>
      <c r="D61" s="264"/>
      <c r="E61" s="244"/>
      <c r="F61" s="135">
        <v>1500000</v>
      </c>
      <c r="G61" s="311">
        <f t="shared" si="14"/>
        <v>9.6666666666666672E-3</v>
      </c>
      <c r="H61" s="313">
        <f t="shared" si="15"/>
        <v>14500</v>
      </c>
      <c r="I61" s="314">
        <v>14500</v>
      </c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</row>
    <row r="62" spans="1:26" ht="15.75" customHeight="1">
      <c r="A62" s="457"/>
      <c r="B62" s="539" t="s">
        <v>205</v>
      </c>
      <c r="C62" s="540" t="s">
        <v>206</v>
      </c>
      <c r="D62" s="337"/>
      <c r="E62" s="541"/>
      <c r="F62" s="542">
        <v>450000</v>
      </c>
      <c r="G62" s="311">
        <f t="shared" si="14"/>
        <v>0</v>
      </c>
      <c r="H62" s="313">
        <f t="shared" si="15"/>
        <v>0</v>
      </c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</row>
    <row r="63" spans="1:26" ht="16.5" customHeight="1">
      <c r="A63" s="457"/>
      <c r="B63" s="543"/>
      <c r="C63" s="544"/>
      <c r="D63" s="545"/>
      <c r="E63" s="546"/>
      <c r="F63" s="547">
        <f>SUM(F56:F62)</f>
        <v>2246000</v>
      </c>
      <c r="G63" s="548"/>
      <c r="H63" s="549">
        <f>SUM(H56:H62)</f>
        <v>65163</v>
      </c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</row>
    <row r="64" spans="1:26" ht="15.75" customHeight="1">
      <c r="A64" s="551" t="s">
        <v>181</v>
      </c>
      <c r="B64" s="552"/>
      <c r="C64" s="553" t="s">
        <v>207</v>
      </c>
      <c r="D64" s="554"/>
      <c r="E64" s="555"/>
      <c r="F64" s="555"/>
      <c r="G64" s="556"/>
      <c r="H64" s="557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</row>
    <row r="65" spans="1:26" ht="15.75" customHeight="1">
      <c r="A65" s="457"/>
      <c r="B65" s="559" t="s">
        <v>208</v>
      </c>
      <c r="C65" s="560" t="s">
        <v>209</v>
      </c>
      <c r="D65" s="561"/>
      <c r="E65" s="562"/>
      <c r="F65" s="563">
        <v>2200000</v>
      </c>
      <c r="G65" s="311">
        <f t="shared" ref="G65:G68" si="16">H65/F65*1</f>
        <v>0</v>
      </c>
      <c r="H65" s="313">
        <f t="shared" ref="H65:H68" si="17">I65+J65+K65+L65+M65+N65+O65+P65+Q65+R65+S65+T65</f>
        <v>0</v>
      </c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</row>
    <row r="66" spans="1:26" ht="15.75" customHeight="1">
      <c r="A66" s="457"/>
      <c r="B66" s="559" t="s">
        <v>210</v>
      </c>
      <c r="C66" s="564" t="s">
        <v>211</v>
      </c>
      <c r="D66" s="565"/>
      <c r="E66" s="566"/>
      <c r="F66" s="563">
        <v>700000</v>
      </c>
      <c r="G66" s="311">
        <f t="shared" si="16"/>
        <v>0</v>
      </c>
      <c r="H66" s="313">
        <f t="shared" si="17"/>
        <v>0</v>
      </c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</row>
    <row r="67" spans="1:26" ht="15.75" customHeight="1">
      <c r="A67" s="457"/>
      <c r="B67" s="559" t="s">
        <v>212</v>
      </c>
      <c r="C67" s="567" t="s">
        <v>213</v>
      </c>
      <c r="D67" s="565"/>
      <c r="E67" s="566"/>
      <c r="F67" s="563">
        <v>1350000</v>
      </c>
      <c r="G67" s="311">
        <f t="shared" si="16"/>
        <v>0</v>
      </c>
      <c r="H67" s="313">
        <f t="shared" si="17"/>
        <v>0</v>
      </c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</row>
    <row r="68" spans="1:26" ht="15.75" customHeight="1">
      <c r="A68" s="457"/>
      <c r="B68" s="559" t="s">
        <v>214</v>
      </c>
      <c r="C68" s="568" t="s">
        <v>215</v>
      </c>
      <c r="D68" s="569"/>
      <c r="E68" s="570"/>
      <c r="F68" s="563">
        <v>100000</v>
      </c>
      <c r="G68" s="311">
        <f t="shared" si="16"/>
        <v>0</v>
      </c>
      <c r="H68" s="313">
        <f t="shared" si="17"/>
        <v>0</v>
      </c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</row>
    <row r="69" spans="1:26" ht="16.5" customHeight="1">
      <c r="A69" s="457"/>
      <c r="B69" s="571"/>
      <c r="C69" s="572"/>
      <c r="D69" s="573"/>
      <c r="E69" s="574"/>
      <c r="F69" s="575">
        <f>SUM(F65:F68)</f>
        <v>4350000</v>
      </c>
      <c r="G69" s="576"/>
      <c r="H69" s="577">
        <f>SUM(H65:H68)</f>
        <v>0</v>
      </c>
      <c r="I69" s="578"/>
      <c r="J69" s="579"/>
      <c r="K69" s="579"/>
      <c r="L69" s="579"/>
      <c r="M69" s="579"/>
      <c r="N69" s="579"/>
      <c r="O69" s="579"/>
      <c r="P69" s="579"/>
      <c r="Q69" s="579"/>
      <c r="R69" s="579"/>
      <c r="S69" s="579"/>
      <c r="T69" s="579"/>
    </row>
    <row r="70" spans="1:26" ht="16.5" customHeight="1">
      <c r="A70" s="580" t="s">
        <v>216</v>
      </c>
      <c r="B70" s="581"/>
      <c r="C70" s="582" t="s">
        <v>217</v>
      </c>
      <c r="D70" s="581"/>
      <c r="E70" s="583"/>
      <c r="F70" s="584">
        <v>252000</v>
      </c>
      <c r="G70" s="585"/>
      <c r="H70" s="586">
        <f t="shared" ref="H70:H71" si="18">I70+J70+K70+L70+M70+N70+O70+P70+Q70+R70+S70+T70</f>
        <v>0</v>
      </c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</row>
    <row r="71" spans="1:26" ht="24" customHeight="1">
      <c r="A71" s="635" t="s">
        <v>191</v>
      </c>
      <c r="B71" s="636"/>
      <c r="C71" s="637"/>
      <c r="D71" s="591"/>
      <c r="E71" s="592"/>
      <c r="F71" s="593">
        <f>F70+F69+F63+F54+F48+F46+F39+F28+F19</f>
        <v>11189000</v>
      </c>
      <c r="G71" s="594"/>
      <c r="H71" s="595">
        <f t="shared" si="18"/>
        <v>199400.8</v>
      </c>
      <c r="I71" s="596">
        <f>SUM(I6:I70)</f>
        <v>199400.8</v>
      </c>
      <c r="J71" s="597"/>
      <c r="K71" s="597"/>
      <c r="L71" s="597"/>
      <c r="M71" s="597"/>
      <c r="N71" s="597"/>
      <c r="O71" s="597"/>
      <c r="P71" s="597"/>
      <c r="Q71" s="597"/>
      <c r="R71" s="597"/>
      <c r="S71" s="597"/>
      <c r="T71" s="597"/>
      <c r="U71" s="598"/>
      <c r="V71" s="598"/>
      <c r="W71" s="598"/>
      <c r="X71" s="598"/>
      <c r="Y71" s="598"/>
      <c r="Z71" s="598"/>
    </row>
    <row r="72" spans="1:26" ht="21" customHeight="1">
      <c r="A72" s="599"/>
      <c r="B72" s="600"/>
      <c r="C72" s="601"/>
      <c r="D72" s="602"/>
      <c r="E72" s="603"/>
      <c r="F72" s="604"/>
      <c r="G72" s="605"/>
      <c r="H72" s="606"/>
      <c r="I72" s="607"/>
      <c r="J72" s="607"/>
      <c r="K72" s="607"/>
      <c r="L72" s="607">
        <f>SUM(L6:L71)</f>
        <v>0</v>
      </c>
      <c r="M72" s="607"/>
      <c r="N72" s="607"/>
      <c r="O72" s="607">
        <f>SUM(O6:O71)</f>
        <v>0</v>
      </c>
      <c r="P72" s="607"/>
      <c r="Q72" s="607"/>
      <c r="R72" s="607">
        <f>SUM(R6:R71)</f>
        <v>0</v>
      </c>
      <c r="S72" s="607"/>
      <c r="T72" s="607"/>
    </row>
    <row r="73" spans="1:26" ht="15.75" customHeight="1">
      <c r="A73" s="226"/>
      <c r="B73" s="588"/>
      <c r="C73" s="608"/>
      <c r="D73" s="609"/>
      <c r="E73" s="610"/>
      <c r="F73" s="611">
        <f>F71-H71</f>
        <v>10989599.199999999</v>
      </c>
      <c r="G73" s="588"/>
      <c r="H73" s="612"/>
      <c r="I73" s="7"/>
      <c r="J73" s="7"/>
      <c r="K73" s="7"/>
      <c r="L73" s="7"/>
      <c r="M73" s="7"/>
      <c r="N73" s="7"/>
      <c r="O73" s="533"/>
      <c r="P73" s="7"/>
      <c r="Q73" s="7"/>
      <c r="R73" s="7"/>
      <c r="S73" s="7"/>
      <c r="T73" s="7"/>
    </row>
    <row r="74" spans="1:26" ht="18.75" customHeight="1">
      <c r="A74" s="613"/>
      <c r="B74" s="614"/>
      <c r="C74" s="615"/>
      <c r="D74" s="616"/>
      <c r="E74" s="617"/>
      <c r="F74" s="618"/>
      <c r="G74" s="614"/>
      <c r="H74" s="619"/>
      <c r="I74" s="620"/>
      <c r="J74" s="620"/>
      <c r="K74" s="620"/>
      <c r="L74" s="620"/>
      <c r="M74" s="620"/>
      <c r="N74" s="620"/>
      <c r="O74" s="621"/>
      <c r="P74" s="620"/>
      <c r="Q74" s="620"/>
      <c r="R74" s="620"/>
      <c r="S74" s="620"/>
      <c r="T74" s="620"/>
      <c r="U74" s="622"/>
      <c r="V74" s="622"/>
      <c r="W74" s="622"/>
      <c r="X74" s="622"/>
      <c r="Y74" s="622"/>
      <c r="Z74" s="622"/>
    </row>
    <row r="75" spans="1:26" ht="15.75" customHeight="1">
      <c r="A75" s="226"/>
      <c r="B75" s="588"/>
      <c r="C75" s="608"/>
      <c r="D75" s="623"/>
      <c r="E75" s="610"/>
      <c r="F75" s="624"/>
      <c r="G75" s="588"/>
      <c r="H75" s="612"/>
      <c r="I75" s="7"/>
      <c r="J75" s="7"/>
      <c r="K75" s="7"/>
      <c r="L75" s="7"/>
      <c r="M75" s="7"/>
      <c r="N75" s="7"/>
      <c r="O75" s="533"/>
      <c r="P75" s="7"/>
      <c r="Q75" s="7"/>
      <c r="R75" s="7"/>
      <c r="S75" s="7"/>
      <c r="T75" s="7"/>
    </row>
    <row r="76" spans="1:26" ht="15.75" customHeight="1">
      <c r="A76" s="226"/>
      <c r="B76" s="588"/>
      <c r="C76" s="608"/>
      <c r="D76" s="625"/>
      <c r="E76" s="610"/>
      <c r="F76" s="624"/>
      <c r="G76" s="588"/>
      <c r="H76" s="612"/>
      <c r="I76" s="7"/>
      <c r="J76" s="7"/>
      <c r="K76" s="7"/>
      <c r="L76" s="7"/>
      <c r="M76" s="7"/>
      <c r="N76" s="7"/>
      <c r="O76" s="533"/>
      <c r="P76" s="7"/>
      <c r="Q76" s="7"/>
      <c r="R76" s="7"/>
      <c r="S76" s="7"/>
      <c r="T76" s="7"/>
    </row>
    <row r="77" spans="1:26" ht="15.75" customHeight="1">
      <c r="A77" s="226"/>
      <c r="B77" s="226"/>
      <c r="C77" s="601"/>
      <c r="D77" s="226"/>
      <c r="E77" s="626"/>
      <c r="F77" s="604"/>
      <c r="G77" s="457"/>
      <c r="H77" s="226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</row>
    <row r="78" spans="1:26" ht="15.75" customHeight="1">
      <c r="A78" s="226"/>
      <c r="B78" s="226"/>
      <c r="C78" s="601"/>
      <c r="D78" s="226"/>
      <c r="E78" s="626"/>
      <c r="F78" s="604"/>
      <c r="G78" s="457"/>
      <c r="H78" s="226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</row>
    <row r="79" spans="1:26" ht="15.75" customHeight="1">
      <c r="A79" s="226"/>
      <c r="B79" s="226"/>
      <c r="C79" s="601"/>
      <c r="D79" s="226"/>
      <c r="E79" s="626"/>
      <c r="F79" s="604"/>
      <c r="G79" s="457"/>
      <c r="H79" s="226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</row>
    <row r="80" spans="1:26" ht="15.75" customHeight="1">
      <c r="A80" s="226"/>
      <c r="B80" s="226"/>
      <c r="C80" s="601"/>
      <c r="D80" s="226"/>
      <c r="E80" s="626"/>
      <c r="F80" s="604"/>
      <c r="G80" s="457"/>
      <c r="H80" s="226"/>
      <c r="I80" s="533"/>
      <c r="J80" s="533"/>
      <c r="K80" s="533"/>
      <c r="L80" s="533"/>
      <c r="M80" s="533"/>
      <c r="N80" s="533"/>
      <c r="O80" s="533"/>
      <c r="P80" s="533"/>
      <c r="Q80" s="533"/>
      <c r="R80" s="533"/>
      <c r="S80" s="533"/>
      <c r="T80" s="533"/>
    </row>
    <row r="81" spans="1:20" ht="15.75" customHeight="1">
      <c r="A81" s="226"/>
      <c r="B81" s="226"/>
      <c r="C81" s="601"/>
      <c r="D81" s="226"/>
      <c r="E81" s="626"/>
      <c r="F81" s="604"/>
      <c r="G81" s="457"/>
      <c r="H81" s="226"/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</row>
    <row r="82" spans="1:20" ht="15.75" customHeight="1">
      <c r="A82" s="226"/>
      <c r="B82" s="226"/>
      <c r="C82" s="601"/>
      <c r="D82" s="226"/>
      <c r="E82" s="626"/>
      <c r="F82" s="604"/>
      <c r="G82" s="457"/>
      <c r="H82" s="226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</row>
    <row r="83" spans="1:20" ht="15.75" customHeight="1">
      <c r="A83" s="226"/>
      <c r="B83" s="226"/>
      <c r="C83" s="601"/>
      <c r="D83" s="226"/>
      <c r="E83" s="626"/>
      <c r="F83" s="604"/>
      <c r="G83" s="457"/>
      <c r="H83" s="226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</row>
    <row r="84" spans="1:20" ht="15.75" customHeight="1">
      <c r="A84" s="226"/>
      <c r="B84" s="226"/>
      <c r="C84" s="601"/>
      <c r="D84" s="226"/>
      <c r="E84" s="626"/>
      <c r="F84" s="604"/>
      <c r="G84" s="457"/>
      <c r="H84" s="226"/>
      <c r="I84" s="533"/>
      <c r="J84" s="533"/>
      <c r="K84" s="533"/>
      <c r="L84" s="533"/>
      <c r="M84" s="533"/>
      <c r="N84" s="533"/>
      <c r="O84" s="7"/>
      <c r="P84" s="533"/>
      <c r="Q84" s="533"/>
      <c r="R84" s="533"/>
      <c r="S84" s="533"/>
      <c r="T84" s="533"/>
    </row>
    <row r="85" spans="1:20" ht="15.75" customHeight="1">
      <c r="A85" s="226"/>
      <c r="B85" s="226"/>
      <c r="C85" s="601"/>
      <c r="D85" s="226"/>
      <c r="E85" s="626"/>
      <c r="F85" s="604"/>
      <c r="G85" s="457"/>
      <c r="H85" s="226"/>
      <c r="I85" s="533"/>
      <c r="J85" s="533"/>
      <c r="K85" s="533"/>
      <c r="L85" s="533"/>
      <c r="M85" s="533"/>
      <c r="N85" s="533"/>
      <c r="O85" s="7"/>
      <c r="P85" s="533"/>
      <c r="Q85" s="533"/>
      <c r="R85" s="533"/>
      <c r="S85" s="533"/>
      <c r="T85" s="533"/>
    </row>
    <row r="86" spans="1:20" ht="15.75" customHeight="1">
      <c r="A86" s="226"/>
      <c r="B86" s="226"/>
      <c r="C86" s="601"/>
      <c r="D86" s="226"/>
      <c r="E86" s="626"/>
      <c r="F86" s="604"/>
      <c r="G86" s="457"/>
      <c r="H86" s="226"/>
      <c r="I86" s="533"/>
      <c r="J86" s="533"/>
      <c r="K86" s="533"/>
      <c r="L86" s="533"/>
      <c r="M86" s="533"/>
      <c r="N86" s="533"/>
      <c r="O86" s="7"/>
      <c r="P86" s="533"/>
      <c r="Q86" s="533"/>
      <c r="R86" s="533"/>
      <c r="S86" s="533"/>
      <c r="T86" s="533"/>
    </row>
    <row r="87" spans="1:20" ht="15.75" customHeight="1">
      <c r="A87" s="226"/>
      <c r="B87" s="226"/>
      <c r="C87" s="601"/>
      <c r="D87" s="226"/>
      <c r="E87" s="626"/>
      <c r="F87" s="604"/>
      <c r="G87" s="457"/>
      <c r="H87" s="226"/>
      <c r="I87" s="533"/>
      <c r="J87" s="533"/>
      <c r="K87" s="533"/>
      <c r="L87" s="533"/>
      <c r="M87" s="533"/>
      <c r="N87" s="533"/>
      <c r="O87" s="7"/>
      <c r="P87" s="533"/>
      <c r="Q87" s="533"/>
      <c r="R87" s="533"/>
      <c r="S87" s="533"/>
      <c r="T87" s="533"/>
    </row>
    <row r="88" spans="1:20" ht="15.75" customHeight="1">
      <c r="A88" s="226"/>
      <c r="B88" s="226"/>
      <c r="C88" s="601"/>
      <c r="D88" s="226"/>
      <c r="E88" s="626"/>
      <c r="F88" s="604"/>
      <c r="G88" s="457"/>
      <c r="H88" s="226"/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</row>
    <row r="89" spans="1:20" ht="15.75" customHeight="1">
      <c r="A89" s="226"/>
      <c r="B89" s="226"/>
      <c r="C89" s="601"/>
      <c r="D89" s="226"/>
      <c r="E89" s="457"/>
      <c r="F89" s="604"/>
      <c r="G89" s="457"/>
      <c r="H89" s="226"/>
      <c r="I89" s="533"/>
      <c r="J89" s="533"/>
      <c r="K89" s="533"/>
      <c r="L89" s="533"/>
      <c r="M89" s="533"/>
      <c r="N89" s="533"/>
      <c r="O89" s="533"/>
      <c r="P89" s="533"/>
      <c r="Q89" s="533"/>
      <c r="R89" s="533"/>
      <c r="S89" s="533"/>
      <c r="T89" s="533"/>
    </row>
    <row r="90" spans="1:20" ht="15.75" customHeight="1">
      <c r="A90" s="226"/>
      <c r="B90" s="226"/>
      <c r="C90" s="601"/>
      <c r="D90" s="226"/>
      <c r="E90" s="457"/>
      <c r="F90" s="604"/>
      <c r="G90" s="457"/>
      <c r="H90" s="226"/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533"/>
    </row>
    <row r="91" spans="1:20" ht="15.75" customHeight="1">
      <c r="A91" s="226"/>
      <c r="B91" s="226"/>
      <c r="C91" s="601"/>
      <c r="D91" s="226"/>
      <c r="E91" s="457"/>
      <c r="F91" s="604"/>
      <c r="G91" s="457"/>
      <c r="H91" s="226"/>
      <c r="I91" s="533"/>
      <c r="J91" s="533"/>
      <c r="K91" s="533"/>
      <c r="L91" s="533"/>
      <c r="M91" s="533"/>
      <c r="N91" s="533"/>
      <c r="O91" s="533"/>
      <c r="P91" s="533"/>
      <c r="Q91" s="533"/>
      <c r="R91" s="533"/>
      <c r="S91" s="533"/>
      <c r="T91" s="533"/>
    </row>
    <row r="92" spans="1:20" ht="15.75" customHeight="1">
      <c r="A92" s="226"/>
      <c r="B92" s="226"/>
      <c r="C92" s="601"/>
      <c r="D92" s="226"/>
      <c r="E92" s="457"/>
      <c r="F92" s="604"/>
      <c r="G92" s="457"/>
      <c r="H92" s="226"/>
      <c r="I92" s="533"/>
      <c r="J92" s="533"/>
      <c r="K92" s="533"/>
      <c r="L92" s="533"/>
      <c r="M92" s="533"/>
      <c r="N92" s="533"/>
      <c r="O92" s="533"/>
      <c r="P92" s="533"/>
      <c r="Q92" s="533"/>
      <c r="R92" s="533"/>
      <c r="S92" s="533"/>
      <c r="T92" s="533"/>
    </row>
    <row r="93" spans="1:20" ht="15.75" customHeight="1">
      <c r="A93" s="226"/>
      <c r="B93" s="226"/>
      <c r="C93" s="601"/>
      <c r="D93" s="226"/>
      <c r="E93" s="457"/>
      <c r="F93" s="604"/>
      <c r="G93" s="457"/>
      <c r="H93" s="226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</row>
    <row r="94" spans="1:20" ht="15.75" customHeight="1">
      <c r="A94" s="226"/>
      <c r="B94" s="226"/>
      <c r="C94" s="601"/>
      <c r="D94" s="226"/>
      <c r="E94" s="457"/>
      <c r="F94" s="604"/>
      <c r="G94" s="457"/>
      <c r="H94" s="226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</row>
    <row r="95" spans="1:20" ht="15.75" customHeight="1">
      <c r="A95" s="226"/>
      <c r="B95" s="226"/>
      <c r="C95" s="601"/>
      <c r="D95" s="226"/>
      <c r="E95" s="457"/>
      <c r="F95" s="604"/>
      <c r="G95" s="457"/>
      <c r="H95" s="226"/>
      <c r="I95" s="533"/>
      <c r="J95" s="533"/>
      <c r="K95" s="533"/>
      <c r="L95" s="533"/>
      <c r="M95" s="533"/>
      <c r="N95" s="533"/>
      <c r="O95" s="533"/>
      <c r="P95" s="533"/>
      <c r="Q95" s="533"/>
      <c r="R95" s="533"/>
      <c r="S95" s="533"/>
      <c r="T95" s="533"/>
    </row>
    <row r="96" spans="1:20" ht="15.75" customHeight="1">
      <c r="A96" s="226"/>
      <c r="B96" s="226"/>
      <c r="C96" s="601"/>
      <c r="D96" s="226"/>
      <c r="E96" s="457"/>
      <c r="F96" s="604"/>
      <c r="G96" s="457"/>
      <c r="H96" s="226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</row>
    <row r="97" spans="1:20" ht="15.75" customHeight="1">
      <c r="A97" s="226"/>
      <c r="B97" s="226"/>
      <c r="C97" s="601"/>
      <c r="D97" s="226"/>
      <c r="E97" s="457"/>
      <c r="F97" s="604"/>
      <c r="G97" s="457"/>
      <c r="H97" s="226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</row>
    <row r="98" spans="1:20" ht="15.75" customHeight="1">
      <c r="A98" s="226"/>
      <c r="B98" s="226"/>
      <c r="C98" s="601"/>
      <c r="D98" s="226"/>
      <c r="E98" s="457"/>
      <c r="F98" s="604"/>
      <c r="G98" s="457"/>
      <c r="H98" s="226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</row>
    <row r="99" spans="1:20" ht="15.75" customHeight="1">
      <c r="A99" s="226"/>
      <c r="B99" s="226"/>
      <c r="C99" s="601"/>
      <c r="D99" s="226"/>
      <c r="E99" s="457"/>
      <c r="F99" s="604"/>
      <c r="G99" s="457"/>
      <c r="H99" s="226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</row>
    <row r="100" spans="1:20" ht="15.75" customHeight="1">
      <c r="A100" s="226"/>
      <c r="B100" s="226"/>
      <c r="C100" s="601"/>
      <c r="D100" s="226"/>
      <c r="E100" s="457"/>
      <c r="F100" s="604"/>
      <c r="G100" s="457"/>
      <c r="H100" s="226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</row>
    <row r="101" spans="1:20" ht="15.75" customHeight="1">
      <c r="A101" s="226"/>
      <c r="B101" s="226"/>
      <c r="C101" s="601"/>
      <c r="D101" s="226"/>
      <c r="E101" s="457"/>
      <c r="F101" s="604"/>
      <c r="G101" s="457"/>
      <c r="H101" s="226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</row>
    <row r="102" spans="1:20" ht="15.75" customHeight="1">
      <c r="A102" s="226"/>
      <c r="B102" s="226"/>
      <c r="C102" s="601"/>
      <c r="D102" s="226"/>
      <c r="E102" s="457"/>
      <c r="F102" s="604"/>
      <c r="G102" s="457"/>
      <c r="H102" s="226"/>
      <c r="I102" s="533"/>
      <c r="J102" s="533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</row>
    <row r="103" spans="1:20" ht="15.75" customHeight="1">
      <c r="A103" s="226"/>
      <c r="B103" s="226"/>
      <c r="C103" s="601"/>
      <c r="D103" s="226"/>
      <c r="E103" s="457"/>
      <c r="F103" s="604"/>
      <c r="G103" s="457"/>
      <c r="H103" s="226"/>
      <c r="I103" s="533"/>
      <c r="J103" s="533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</row>
    <row r="104" spans="1:20" ht="15.75" customHeight="1">
      <c r="A104" s="226"/>
      <c r="B104" s="226"/>
      <c r="C104" s="601"/>
      <c r="D104" s="226"/>
      <c r="E104" s="457"/>
      <c r="F104" s="604"/>
      <c r="G104" s="457"/>
      <c r="H104" s="226"/>
      <c r="I104" s="533"/>
      <c r="J104" s="533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</row>
    <row r="105" spans="1:20" ht="15.75" customHeight="1">
      <c r="A105" s="226"/>
      <c r="B105" s="226"/>
      <c r="C105" s="601"/>
      <c r="D105" s="226"/>
      <c r="E105" s="457"/>
      <c r="F105" s="604"/>
      <c r="G105" s="457"/>
      <c r="H105" s="226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</row>
    <row r="106" spans="1:20" ht="15.75" customHeight="1">
      <c r="A106" s="226"/>
      <c r="B106" s="226"/>
      <c r="C106" s="601"/>
      <c r="D106" s="226"/>
      <c r="E106" s="457"/>
      <c r="F106" s="604"/>
      <c r="G106" s="457"/>
      <c r="H106" s="226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</row>
    <row r="107" spans="1:20" ht="15.75" customHeight="1">
      <c r="A107" s="226"/>
      <c r="B107" s="226"/>
      <c r="C107" s="601"/>
      <c r="D107" s="226"/>
      <c r="E107" s="457"/>
      <c r="F107" s="604"/>
      <c r="G107" s="457"/>
      <c r="H107" s="226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</row>
    <row r="108" spans="1:20" ht="15.75" customHeight="1">
      <c r="A108" s="226"/>
      <c r="B108" s="226"/>
      <c r="C108" s="601"/>
      <c r="D108" s="226"/>
      <c r="E108" s="457"/>
      <c r="F108" s="604"/>
      <c r="G108" s="457"/>
      <c r="H108" s="226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</row>
    <row r="109" spans="1:20" ht="15.75" customHeight="1">
      <c r="A109" s="226"/>
      <c r="B109" s="226"/>
      <c r="C109" s="601"/>
      <c r="D109" s="226"/>
      <c r="E109" s="457"/>
      <c r="F109" s="604"/>
      <c r="G109" s="457"/>
      <c r="H109" s="226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</row>
    <row r="110" spans="1:20" ht="15.75" customHeight="1">
      <c r="A110" s="226"/>
      <c r="B110" s="226"/>
      <c r="C110" s="601"/>
      <c r="D110" s="226"/>
      <c r="E110" s="457"/>
      <c r="F110" s="604"/>
      <c r="G110" s="457"/>
      <c r="H110" s="226"/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</row>
    <row r="111" spans="1:20" ht="15.75" customHeight="1">
      <c r="A111" s="226"/>
      <c r="B111" s="226"/>
      <c r="C111" s="601"/>
      <c r="D111" s="226"/>
      <c r="E111" s="457"/>
      <c r="F111" s="604"/>
      <c r="G111" s="457"/>
      <c r="H111" s="226"/>
      <c r="I111" s="533"/>
      <c r="J111" s="533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</row>
    <row r="112" spans="1:20" ht="15.75" customHeight="1">
      <c r="A112" s="226"/>
      <c r="B112" s="226"/>
      <c r="C112" s="601"/>
      <c r="D112" s="226"/>
      <c r="E112" s="457"/>
      <c r="F112" s="604"/>
      <c r="G112" s="457"/>
      <c r="H112" s="226"/>
      <c r="I112" s="533"/>
      <c r="J112" s="533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</row>
    <row r="113" spans="1:20" ht="15.75" customHeight="1">
      <c r="A113" s="226"/>
      <c r="B113" s="226"/>
      <c r="C113" s="601"/>
      <c r="D113" s="226"/>
      <c r="E113" s="457"/>
      <c r="F113" s="604"/>
      <c r="G113" s="457"/>
      <c r="H113" s="226"/>
      <c r="I113" s="533"/>
      <c r="J113" s="533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</row>
    <row r="114" spans="1:20" ht="15.75" customHeight="1">
      <c r="A114" s="226"/>
      <c r="B114" s="226"/>
      <c r="C114" s="601"/>
      <c r="D114" s="226"/>
      <c r="E114" s="457"/>
      <c r="F114" s="604"/>
      <c r="G114" s="457"/>
      <c r="H114" s="226"/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</row>
    <row r="115" spans="1:20" ht="15.75" customHeight="1">
      <c r="A115" s="226"/>
      <c r="B115" s="226"/>
      <c r="C115" s="601"/>
      <c r="D115" s="226"/>
      <c r="E115" s="457"/>
      <c r="F115" s="604"/>
      <c r="G115" s="457"/>
      <c r="H115" s="226"/>
      <c r="I115" s="533"/>
      <c r="J115" s="533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</row>
    <row r="116" spans="1:20" ht="15.75" customHeight="1">
      <c r="A116" s="226"/>
      <c r="B116" s="226"/>
      <c r="C116" s="601"/>
      <c r="D116" s="226"/>
      <c r="E116" s="457"/>
      <c r="F116" s="604"/>
      <c r="G116" s="457"/>
      <c r="H116" s="226"/>
      <c r="I116" s="533"/>
      <c r="J116" s="533"/>
      <c r="K116" s="533"/>
      <c r="L116" s="533"/>
      <c r="M116" s="533"/>
      <c r="N116" s="533"/>
      <c r="O116" s="533"/>
      <c r="P116" s="533"/>
      <c r="Q116" s="533"/>
      <c r="R116" s="533"/>
      <c r="S116" s="533"/>
      <c r="T116" s="533"/>
    </row>
    <row r="117" spans="1:20" ht="15.75" customHeight="1">
      <c r="A117" s="226"/>
      <c r="B117" s="226"/>
      <c r="C117" s="601"/>
      <c r="D117" s="226"/>
      <c r="E117" s="457"/>
      <c r="F117" s="604"/>
      <c r="G117" s="457"/>
      <c r="H117" s="226"/>
      <c r="I117" s="533"/>
      <c r="J117" s="533"/>
      <c r="K117" s="533"/>
      <c r="L117" s="533"/>
      <c r="M117" s="533"/>
      <c r="N117" s="533"/>
      <c r="O117" s="533"/>
      <c r="P117" s="533"/>
      <c r="Q117" s="533"/>
      <c r="R117" s="533"/>
      <c r="S117" s="533"/>
      <c r="T117" s="533"/>
    </row>
    <row r="118" spans="1:20" ht="15.75" customHeight="1">
      <c r="A118" s="226"/>
      <c r="B118" s="226"/>
      <c r="C118" s="601"/>
      <c r="D118" s="226"/>
      <c r="E118" s="457"/>
      <c r="F118" s="604"/>
      <c r="G118" s="457"/>
      <c r="H118" s="226"/>
      <c r="I118" s="533"/>
      <c r="J118" s="533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</row>
    <row r="119" spans="1:20" ht="15.75" customHeight="1">
      <c r="A119" s="226"/>
      <c r="B119" s="226"/>
      <c r="C119" s="601"/>
      <c r="D119" s="226"/>
      <c r="E119" s="457"/>
      <c r="F119" s="604"/>
      <c r="G119" s="457"/>
      <c r="H119" s="226"/>
      <c r="I119" s="533"/>
      <c r="J119" s="533"/>
      <c r="K119" s="533"/>
      <c r="L119" s="533"/>
      <c r="M119" s="533"/>
      <c r="N119" s="533"/>
      <c r="O119" s="533"/>
      <c r="P119" s="533"/>
      <c r="Q119" s="533"/>
      <c r="R119" s="533"/>
      <c r="S119" s="533"/>
      <c r="T119" s="533"/>
    </row>
    <row r="120" spans="1:20" ht="15.75" customHeight="1">
      <c r="A120" s="226"/>
      <c r="B120" s="226"/>
      <c r="C120" s="601"/>
      <c r="D120" s="226"/>
      <c r="E120" s="457"/>
      <c r="F120" s="604"/>
      <c r="G120" s="457"/>
      <c r="H120" s="226"/>
      <c r="I120" s="533"/>
      <c r="J120" s="533"/>
      <c r="K120" s="533"/>
      <c r="L120" s="533"/>
      <c r="M120" s="533"/>
      <c r="N120" s="533"/>
      <c r="O120" s="533"/>
      <c r="P120" s="533"/>
      <c r="Q120" s="533"/>
      <c r="R120" s="533"/>
      <c r="S120" s="533"/>
      <c r="T120" s="533"/>
    </row>
    <row r="121" spans="1:20" ht="15.75" customHeight="1">
      <c r="A121" s="226"/>
      <c r="B121" s="226"/>
      <c r="C121" s="601"/>
      <c r="D121" s="226"/>
      <c r="E121" s="457"/>
      <c r="F121" s="604"/>
      <c r="G121" s="457"/>
      <c r="H121" s="226"/>
      <c r="I121" s="533"/>
      <c r="J121" s="533"/>
      <c r="K121" s="533"/>
      <c r="L121" s="533"/>
      <c r="M121" s="533"/>
      <c r="N121" s="533"/>
      <c r="O121" s="533"/>
      <c r="P121" s="533"/>
      <c r="Q121" s="533"/>
      <c r="R121" s="533"/>
      <c r="S121" s="533"/>
      <c r="T121" s="533"/>
    </row>
    <row r="122" spans="1:20" ht="15.75" customHeight="1">
      <c r="A122" s="226"/>
      <c r="B122" s="226"/>
      <c r="C122" s="601"/>
      <c r="D122" s="226"/>
      <c r="E122" s="457"/>
      <c r="F122" s="604"/>
      <c r="G122" s="457"/>
      <c r="H122" s="226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533"/>
    </row>
    <row r="123" spans="1:20" ht="15.75" customHeight="1">
      <c r="A123" s="226"/>
      <c r="B123" s="226"/>
      <c r="C123" s="601"/>
      <c r="D123" s="226"/>
      <c r="E123" s="457"/>
      <c r="F123" s="604"/>
      <c r="G123" s="457"/>
      <c r="H123" s="226"/>
      <c r="I123" s="533"/>
      <c r="J123" s="533"/>
      <c r="K123" s="533"/>
      <c r="L123" s="533"/>
      <c r="M123" s="533"/>
      <c r="N123" s="533"/>
      <c r="O123" s="533"/>
      <c r="P123" s="533"/>
      <c r="Q123" s="533"/>
      <c r="R123" s="533"/>
      <c r="S123" s="533"/>
      <c r="T123" s="533"/>
    </row>
    <row r="124" spans="1:20" ht="15.75" customHeight="1">
      <c r="A124" s="226"/>
      <c r="B124" s="226"/>
      <c r="C124" s="601"/>
      <c r="D124" s="226"/>
      <c r="E124" s="457"/>
      <c r="F124" s="604"/>
      <c r="G124" s="457"/>
      <c r="H124" s="226"/>
      <c r="I124" s="533"/>
      <c r="J124" s="533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</row>
    <row r="125" spans="1:20" ht="15.75" customHeight="1">
      <c r="A125" s="226"/>
      <c r="B125" s="226"/>
      <c r="C125" s="601"/>
      <c r="D125" s="226"/>
      <c r="E125" s="457"/>
      <c r="F125" s="604"/>
      <c r="G125" s="457"/>
      <c r="H125" s="226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</row>
    <row r="126" spans="1:20" ht="15.75" customHeight="1">
      <c r="A126" s="226"/>
      <c r="B126" s="226"/>
      <c r="C126" s="601"/>
      <c r="D126" s="226"/>
      <c r="E126" s="457"/>
      <c r="F126" s="604"/>
      <c r="G126" s="457"/>
      <c r="H126" s="226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</row>
    <row r="127" spans="1:20" ht="15.75" customHeight="1">
      <c r="A127" s="226"/>
      <c r="B127" s="226"/>
      <c r="C127" s="601"/>
      <c r="D127" s="226"/>
      <c r="E127" s="457"/>
      <c r="F127" s="604"/>
      <c r="G127" s="457"/>
      <c r="H127" s="226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</row>
    <row r="128" spans="1:20" ht="15.75" customHeight="1">
      <c r="A128" s="226"/>
      <c r="B128" s="226"/>
      <c r="C128" s="601"/>
      <c r="D128" s="226"/>
      <c r="E128" s="457"/>
      <c r="F128" s="604"/>
      <c r="G128" s="457"/>
      <c r="H128" s="226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</row>
    <row r="129" spans="1:20" ht="15.75" customHeight="1">
      <c r="A129" s="226"/>
      <c r="B129" s="226"/>
      <c r="C129" s="601"/>
      <c r="D129" s="226"/>
      <c r="E129" s="457"/>
      <c r="F129" s="604"/>
      <c r="G129" s="457"/>
      <c r="H129" s="226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</row>
    <row r="130" spans="1:20" ht="15.75" customHeight="1">
      <c r="A130" s="226"/>
      <c r="B130" s="226"/>
      <c r="C130" s="601"/>
      <c r="D130" s="226"/>
      <c r="E130" s="457"/>
      <c r="F130" s="604"/>
      <c r="G130" s="457"/>
      <c r="H130" s="226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</row>
    <row r="131" spans="1:20" ht="15.75" customHeight="1">
      <c r="A131" s="226"/>
      <c r="B131" s="226"/>
      <c r="C131" s="601"/>
      <c r="D131" s="226"/>
      <c r="E131" s="457"/>
      <c r="F131" s="604"/>
      <c r="G131" s="457"/>
      <c r="H131" s="226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</row>
    <row r="132" spans="1:20" ht="15.75" customHeight="1">
      <c r="A132" s="226"/>
      <c r="B132" s="226"/>
      <c r="C132" s="601"/>
      <c r="D132" s="226"/>
      <c r="E132" s="457"/>
      <c r="F132" s="604"/>
      <c r="G132" s="457"/>
      <c r="H132" s="226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</row>
    <row r="133" spans="1:20" ht="15.75" customHeight="1">
      <c r="A133" s="226"/>
      <c r="B133" s="226"/>
      <c r="C133" s="601"/>
      <c r="D133" s="226"/>
      <c r="E133" s="457"/>
      <c r="F133" s="604"/>
      <c r="G133" s="457"/>
      <c r="H133" s="226"/>
      <c r="I133" s="533"/>
      <c r="J133" s="533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</row>
    <row r="134" spans="1:20" ht="15.75" customHeight="1">
      <c r="A134" s="226"/>
      <c r="B134" s="226"/>
      <c r="C134" s="601"/>
      <c r="D134" s="226"/>
      <c r="E134" s="457"/>
      <c r="F134" s="604"/>
      <c r="G134" s="457"/>
      <c r="H134" s="226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</row>
    <row r="135" spans="1:20" ht="15.75" customHeight="1">
      <c r="A135" s="226"/>
      <c r="B135" s="226"/>
      <c r="C135" s="601"/>
      <c r="D135" s="226"/>
      <c r="E135" s="457"/>
      <c r="F135" s="604"/>
      <c r="G135" s="457"/>
      <c r="H135" s="226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</row>
    <row r="136" spans="1:20" ht="15.75" customHeight="1">
      <c r="A136" s="226"/>
      <c r="B136" s="226"/>
      <c r="C136" s="601"/>
      <c r="D136" s="226"/>
      <c r="E136" s="457"/>
      <c r="F136" s="604"/>
      <c r="G136" s="457"/>
      <c r="H136" s="226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</row>
    <row r="137" spans="1:20" ht="15.75" customHeight="1">
      <c r="A137" s="226"/>
      <c r="B137" s="226"/>
      <c r="C137" s="601"/>
      <c r="D137" s="226"/>
      <c r="E137" s="457"/>
      <c r="F137" s="604"/>
      <c r="G137" s="457"/>
      <c r="H137" s="226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</row>
    <row r="138" spans="1:20" ht="15.75" customHeight="1">
      <c r="A138" s="226"/>
      <c r="B138" s="226"/>
      <c r="C138" s="601"/>
      <c r="D138" s="226"/>
      <c r="E138" s="457"/>
      <c r="F138" s="604"/>
      <c r="G138" s="457"/>
      <c r="H138" s="226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</row>
    <row r="139" spans="1:20" ht="15.75" customHeight="1">
      <c r="A139" s="226"/>
      <c r="B139" s="226"/>
      <c r="C139" s="601"/>
      <c r="D139" s="226"/>
      <c r="E139" s="457"/>
      <c r="F139" s="604"/>
      <c r="G139" s="457"/>
      <c r="H139" s="226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</row>
    <row r="140" spans="1:20" ht="15.75" customHeight="1">
      <c r="A140" s="226"/>
      <c r="B140" s="226"/>
      <c r="C140" s="601"/>
      <c r="D140" s="226"/>
      <c r="E140" s="457"/>
      <c r="F140" s="604"/>
      <c r="G140" s="457"/>
      <c r="H140" s="226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</row>
    <row r="141" spans="1:20" ht="15.75" customHeight="1">
      <c r="A141" s="226"/>
      <c r="B141" s="226"/>
      <c r="C141" s="601"/>
      <c r="D141" s="226"/>
      <c r="E141" s="457"/>
      <c r="F141" s="604"/>
      <c r="G141" s="457"/>
      <c r="H141" s="226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</row>
    <row r="142" spans="1:20" ht="15.75" customHeight="1">
      <c r="A142" s="226"/>
      <c r="B142" s="226"/>
      <c r="C142" s="601"/>
      <c r="D142" s="226"/>
      <c r="E142" s="457"/>
      <c r="F142" s="604"/>
      <c r="G142" s="457"/>
      <c r="H142" s="226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</row>
    <row r="143" spans="1:20" ht="15.75" customHeight="1">
      <c r="A143" s="226"/>
      <c r="B143" s="226"/>
      <c r="C143" s="601"/>
      <c r="D143" s="226"/>
      <c r="E143" s="457"/>
      <c r="F143" s="604"/>
      <c r="G143" s="457"/>
      <c r="H143" s="226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</row>
    <row r="144" spans="1:20" ht="15.75" customHeight="1">
      <c r="A144" s="226"/>
      <c r="B144" s="226"/>
      <c r="C144" s="601"/>
      <c r="D144" s="226"/>
      <c r="E144" s="457"/>
      <c r="F144" s="604"/>
      <c r="G144" s="457"/>
      <c r="H144" s="226"/>
      <c r="I144" s="533"/>
      <c r="J144" s="533"/>
      <c r="K144" s="533"/>
      <c r="L144" s="533"/>
      <c r="M144" s="533"/>
      <c r="N144" s="533"/>
      <c r="O144" s="533"/>
      <c r="P144" s="533"/>
      <c r="Q144" s="533"/>
      <c r="R144" s="533"/>
      <c r="S144" s="533"/>
      <c r="T144" s="533"/>
    </row>
    <row r="145" spans="1:20" ht="15.75" customHeight="1">
      <c r="A145" s="226"/>
      <c r="B145" s="226"/>
      <c r="C145" s="601"/>
      <c r="D145" s="226"/>
      <c r="E145" s="457"/>
      <c r="F145" s="604"/>
      <c r="G145" s="457"/>
      <c r="H145" s="226"/>
      <c r="I145" s="533"/>
      <c r="J145" s="533"/>
      <c r="K145" s="533"/>
      <c r="L145" s="533"/>
      <c r="M145" s="533"/>
      <c r="N145" s="533"/>
      <c r="O145" s="533"/>
      <c r="P145" s="533"/>
      <c r="Q145" s="533"/>
      <c r="R145" s="533"/>
      <c r="S145" s="533"/>
      <c r="T145" s="533"/>
    </row>
    <row r="146" spans="1:20" ht="15.75" customHeight="1">
      <c r="A146" s="226"/>
      <c r="B146" s="226"/>
      <c r="C146" s="601"/>
      <c r="D146" s="226"/>
      <c r="E146" s="457"/>
      <c r="F146" s="604"/>
      <c r="G146" s="457"/>
      <c r="H146" s="226"/>
      <c r="I146" s="533"/>
      <c r="J146" s="533"/>
      <c r="K146" s="533"/>
      <c r="L146" s="533"/>
      <c r="M146" s="533"/>
      <c r="N146" s="533"/>
      <c r="O146" s="533"/>
      <c r="P146" s="533"/>
      <c r="Q146" s="533"/>
      <c r="R146" s="533"/>
      <c r="S146" s="533"/>
      <c r="T146" s="533"/>
    </row>
    <row r="147" spans="1:20" ht="15.75" customHeight="1">
      <c r="A147" s="226"/>
      <c r="B147" s="226"/>
      <c r="C147" s="601"/>
      <c r="D147" s="226"/>
      <c r="E147" s="457"/>
      <c r="F147" s="604"/>
      <c r="G147" s="457"/>
      <c r="H147" s="226"/>
      <c r="I147" s="533"/>
      <c r="J147" s="533"/>
      <c r="K147" s="533"/>
      <c r="L147" s="533"/>
      <c r="M147" s="533"/>
      <c r="N147" s="533"/>
      <c r="O147" s="533"/>
      <c r="P147" s="533"/>
      <c r="Q147" s="533"/>
      <c r="R147" s="533"/>
      <c r="S147" s="533"/>
      <c r="T147" s="533"/>
    </row>
    <row r="148" spans="1:20" ht="15.75" customHeight="1">
      <c r="A148" s="226"/>
      <c r="B148" s="226"/>
      <c r="C148" s="601"/>
      <c r="D148" s="226"/>
      <c r="E148" s="457"/>
      <c r="F148" s="604"/>
      <c r="G148" s="457"/>
      <c r="H148" s="226"/>
      <c r="I148" s="533"/>
      <c r="J148" s="533"/>
      <c r="K148" s="533"/>
      <c r="L148" s="533"/>
      <c r="M148" s="533"/>
      <c r="N148" s="533"/>
      <c r="O148" s="533"/>
      <c r="P148" s="533"/>
      <c r="Q148" s="533"/>
      <c r="R148" s="533"/>
      <c r="S148" s="533"/>
      <c r="T148" s="533"/>
    </row>
    <row r="149" spans="1:20" ht="15.75" customHeight="1">
      <c r="A149" s="226"/>
      <c r="B149" s="226"/>
      <c r="C149" s="601"/>
      <c r="D149" s="226"/>
      <c r="E149" s="457"/>
      <c r="F149" s="604"/>
      <c r="G149" s="457"/>
      <c r="H149" s="226"/>
      <c r="I149" s="533"/>
      <c r="J149" s="533"/>
      <c r="K149" s="533"/>
      <c r="L149" s="533"/>
      <c r="M149" s="533"/>
      <c r="N149" s="533"/>
      <c r="O149" s="533"/>
      <c r="P149" s="533"/>
      <c r="Q149" s="533"/>
      <c r="R149" s="533"/>
      <c r="S149" s="533"/>
      <c r="T149" s="533"/>
    </row>
    <row r="150" spans="1:20" ht="15.75" customHeight="1">
      <c r="A150" s="226"/>
      <c r="B150" s="226"/>
      <c r="C150" s="601"/>
      <c r="D150" s="226"/>
      <c r="E150" s="457"/>
      <c r="F150" s="604"/>
      <c r="G150" s="457"/>
      <c r="H150" s="226"/>
      <c r="I150" s="533"/>
      <c r="J150" s="533"/>
      <c r="K150" s="533"/>
      <c r="L150" s="533"/>
      <c r="M150" s="533"/>
      <c r="N150" s="533"/>
      <c r="O150" s="533"/>
      <c r="P150" s="533"/>
      <c r="Q150" s="533"/>
      <c r="R150" s="533"/>
      <c r="S150" s="533"/>
      <c r="T150" s="533"/>
    </row>
    <row r="151" spans="1:20" ht="15.75" customHeight="1">
      <c r="A151" s="226"/>
      <c r="B151" s="226"/>
      <c r="C151" s="601"/>
      <c r="D151" s="226"/>
      <c r="E151" s="457"/>
      <c r="F151" s="604"/>
      <c r="G151" s="457"/>
      <c r="H151" s="226"/>
      <c r="I151" s="533"/>
      <c r="J151" s="533"/>
      <c r="K151" s="533"/>
      <c r="L151" s="533"/>
      <c r="M151" s="533"/>
      <c r="N151" s="533"/>
      <c r="O151" s="533"/>
      <c r="P151" s="533"/>
      <c r="Q151" s="533"/>
      <c r="R151" s="533"/>
      <c r="S151" s="533"/>
      <c r="T151" s="533"/>
    </row>
    <row r="152" spans="1:20" ht="15.75" customHeight="1">
      <c r="A152" s="226"/>
      <c r="B152" s="226"/>
      <c r="C152" s="601"/>
      <c r="D152" s="226"/>
      <c r="E152" s="457"/>
      <c r="F152" s="604"/>
      <c r="G152" s="457"/>
      <c r="H152" s="226"/>
      <c r="I152" s="533"/>
      <c r="J152" s="533"/>
      <c r="K152" s="533"/>
      <c r="L152" s="533"/>
      <c r="M152" s="533"/>
      <c r="N152" s="533"/>
      <c r="O152" s="533"/>
      <c r="P152" s="533"/>
      <c r="Q152" s="533"/>
      <c r="R152" s="533"/>
      <c r="S152" s="533"/>
      <c r="T152" s="533"/>
    </row>
    <row r="153" spans="1:20" ht="15.75" customHeight="1">
      <c r="A153" s="226"/>
      <c r="B153" s="226"/>
      <c r="C153" s="601"/>
      <c r="D153" s="226"/>
      <c r="E153" s="457"/>
      <c r="F153" s="604"/>
      <c r="G153" s="457"/>
      <c r="H153" s="226"/>
      <c r="I153" s="533"/>
      <c r="J153" s="533"/>
      <c r="K153" s="533"/>
      <c r="L153" s="533"/>
      <c r="M153" s="533"/>
      <c r="N153" s="533"/>
      <c r="O153" s="533"/>
      <c r="P153" s="533"/>
      <c r="Q153" s="533"/>
      <c r="R153" s="533"/>
      <c r="S153" s="533"/>
      <c r="T153" s="533"/>
    </row>
    <row r="154" spans="1:20" ht="15.75" customHeight="1">
      <c r="A154" s="226"/>
      <c r="B154" s="226"/>
      <c r="C154" s="601"/>
      <c r="D154" s="226"/>
      <c r="E154" s="457"/>
      <c r="F154" s="604"/>
      <c r="G154" s="457"/>
      <c r="H154" s="226"/>
      <c r="I154" s="533"/>
      <c r="J154" s="533"/>
      <c r="K154" s="533"/>
      <c r="L154" s="533"/>
      <c r="M154" s="533"/>
      <c r="N154" s="533"/>
      <c r="O154" s="533"/>
      <c r="P154" s="533"/>
      <c r="Q154" s="533"/>
      <c r="R154" s="533"/>
      <c r="S154" s="533"/>
      <c r="T154" s="533"/>
    </row>
    <row r="155" spans="1:20" ht="15.75" customHeight="1">
      <c r="A155" s="226"/>
      <c r="B155" s="226"/>
      <c r="C155" s="601"/>
      <c r="D155" s="226"/>
      <c r="E155" s="457"/>
      <c r="F155" s="604"/>
      <c r="G155" s="457"/>
      <c r="H155" s="226"/>
      <c r="I155" s="533"/>
      <c r="J155" s="533"/>
      <c r="K155" s="533"/>
      <c r="L155" s="533"/>
      <c r="M155" s="533"/>
      <c r="N155" s="533"/>
      <c r="O155" s="533"/>
      <c r="P155" s="533"/>
      <c r="Q155" s="533"/>
      <c r="R155" s="533"/>
      <c r="S155" s="533"/>
      <c r="T155" s="533"/>
    </row>
    <row r="156" spans="1:20" ht="15.75" customHeight="1">
      <c r="A156" s="226"/>
      <c r="B156" s="226"/>
      <c r="C156" s="601"/>
      <c r="D156" s="226"/>
      <c r="E156" s="457"/>
      <c r="F156" s="604"/>
      <c r="G156" s="457"/>
      <c r="H156" s="226"/>
      <c r="I156" s="533"/>
      <c r="J156" s="533"/>
      <c r="K156" s="533"/>
      <c r="L156" s="533"/>
      <c r="M156" s="533"/>
      <c r="N156" s="533"/>
      <c r="O156" s="533"/>
      <c r="P156" s="533"/>
      <c r="Q156" s="533"/>
      <c r="R156" s="533"/>
      <c r="S156" s="533"/>
      <c r="T156" s="533"/>
    </row>
    <row r="157" spans="1:20" ht="15.75" customHeight="1">
      <c r="A157" s="226"/>
      <c r="B157" s="226"/>
      <c r="C157" s="601"/>
      <c r="D157" s="226"/>
      <c r="E157" s="457"/>
      <c r="F157" s="604"/>
      <c r="G157" s="457"/>
      <c r="H157" s="226"/>
      <c r="I157" s="533"/>
      <c r="J157" s="533"/>
      <c r="K157" s="533"/>
      <c r="L157" s="533"/>
      <c r="M157" s="533"/>
      <c r="N157" s="533"/>
      <c r="O157" s="533"/>
      <c r="P157" s="533"/>
      <c r="Q157" s="533"/>
      <c r="R157" s="533"/>
      <c r="S157" s="533"/>
      <c r="T157" s="533"/>
    </row>
    <row r="158" spans="1:20" ht="15.75" customHeight="1">
      <c r="A158" s="226"/>
      <c r="B158" s="226"/>
      <c r="C158" s="601"/>
      <c r="D158" s="226"/>
      <c r="E158" s="457"/>
      <c r="F158" s="604"/>
      <c r="G158" s="457"/>
      <c r="H158" s="226"/>
      <c r="I158" s="533"/>
      <c r="J158" s="533"/>
      <c r="K158" s="533"/>
      <c r="L158" s="533"/>
      <c r="M158" s="533"/>
      <c r="N158" s="533"/>
      <c r="O158" s="533"/>
      <c r="P158" s="533"/>
      <c r="Q158" s="533"/>
      <c r="R158" s="533"/>
      <c r="S158" s="533"/>
      <c r="T158" s="533"/>
    </row>
    <row r="159" spans="1:20" ht="15.75" customHeight="1">
      <c r="A159" s="226"/>
      <c r="B159" s="226"/>
      <c r="C159" s="601"/>
      <c r="D159" s="226"/>
      <c r="E159" s="457"/>
      <c r="F159" s="604"/>
      <c r="G159" s="457"/>
      <c r="H159" s="226"/>
      <c r="I159" s="533"/>
      <c r="J159" s="533"/>
      <c r="K159" s="533"/>
      <c r="L159" s="533"/>
      <c r="M159" s="533"/>
      <c r="N159" s="533"/>
      <c r="O159" s="533"/>
      <c r="P159" s="533"/>
      <c r="Q159" s="533"/>
      <c r="R159" s="533"/>
      <c r="S159" s="533"/>
      <c r="T159" s="533"/>
    </row>
    <row r="160" spans="1:20" ht="15.75" customHeight="1">
      <c r="A160" s="226"/>
      <c r="B160" s="226"/>
      <c r="C160" s="601"/>
      <c r="D160" s="226"/>
      <c r="E160" s="457"/>
      <c r="F160" s="604"/>
      <c r="G160" s="457"/>
      <c r="H160" s="226"/>
      <c r="I160" s="533"/>
      <c r="J160" s="533"/>
      <c r="K160" s="533"/>
      <c r="L160" s="533"/>
      <c r="M160" s="533"/>
      <c r="N160" s="533"/>
      <c r="O160" s="533"/>
      <c r="P160" s="533"/>
      <c r="Q160" s="533"/>
      <c r="R160" s="533"/>
      <c r="S160" s="533"/>
      <c r="T160" s="533"/>
    </row>
    <row r="161" spans="1:20" ht="15.75" customHeight="1">
      <c r="A161" s="226"/>
      <c r="B161" s="226"/>
      <c r="C161" s="601"/>
      <c r="D161" s="226"/>
      <c r="E161" s="457"/>
      <c r="F161" s="604"/>
      <c r="G161" s="457"/>
      <c r="H161" s="226"/>
      <c r="I161" s="533"/>
      <c r="J161" s="533"/>
      <c r="K161" s="533"/>
      <c r="L161" s="533"/>
      <c r="M161" s="533"/>
      <c r="N161" s="533"/>
      <c r="O161" s="533"/>
      <c r="P161" s="533"/>
      <c r="Q161" s="533"/>
      <c r="R161" s="533"/>
      <c r="S161" s="533"/>
      <c r="T161" s="533"/>
    </row>
    <row r="162" spans="1:20" ht="15.75" customHeight="1">
      <c r="A162" s="226"/>
      <c r="B162" s="226"/>
      <c r="C162" s="601"/>
      <c r="D162" s="226"/>
      <c r="E162" s="457"/>
      <c r="F162" s="604"/>
      <c r="G162" s="457"/>
      <c r="H162" s="226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533"/>
      <c r="T162" s="533"/>
    </row>
    <row r="163" spans="1:20" ht="15.75" customHeight="1">
      <c r="A163" s="226"/>
      <c r="B163" s="226"/>
      <c r="C163" s="601"/>
      <c r="D163" s="226"/>
      <c r="E163" s="457"/>
      <c r="F163" s="604"/>
      <c r="G163" s="457"/>
      <c r="H163" s="226"/>
      <c r="I163" s="533"/>
      <c r="J163" s="533"/>
      <c r="K163" s="533"/>
      <c r="L163" s="533"/>
      <c r="M163" s="533"/>
      <c r="N163" s="533"/>
      <c r="O163" s="533"/>
      <c r="P163" s="533"/>
      <c r="Q163" s="533"/>
      <c r="R163" s="533"/>
      <c r="S163" s="533"/>
      <c r="T163" s="533"/>
    </row>
    <row r="164" spans="1:20" ht="15.75" customHeight="1">
      <c r="A164" s="226"/>
      <c r="B164" s="226"/>
      <c r="C164" s="601"/>
      <c r="D164" s="226"/>
      <c r="E164" s="457"/>
      <c r="F164" s="604"/>
      <c r="G164" s="457"/>
      <c r="H164" s="226"/>
      <c r="I164" s="533"/>
      <c r="J164" s="533"/>
      <c r="K164" s="533"/>
      <c r="L164" s="533"/>
      <c r="M164" s="533"/>
      <c r="N164" s="533"/>
      <c r="O164" s="533"/>
      <c r="P164" s="533"/>
      <c r="Q164" s="533"/>
      <c r="R164" s="533"/>
      <c r="S164" s="533"/>
      <c r="T164" s="533"/>
    </row>
    <row r="165" spans="1:20" ht="15.75" customHeight="1">
      <c r="A165" s="226"/>
      <c r="B165" s="226"/>
      <c r="C165" s="601"/>
      <c r="D165" s="226"/>
      <c r="E165" s="457"/>
      <c r="F165" s="604"/>
      <c r="G165" s="457"/>
      <c r="H165" s="226"/>
      <c r="I165" s="533"/>
      <c r="J165" s="533"/>
      <c r="K165" s="533"/>
      <c r="L165" s="533"/>
      <c r="M165" s="533"/>
      <c r="N165" s="533"/>
      <c r="O165" s="533"/>
      <c r="P165" s="533"/>
      <c r="Q165" s="533"/>
      <c r="R165" s="533"/>
      <c r="S165" s="533"/>
      <c r="T165" s="533"/>
    </row>
    <row r="166" spans="1:20" ht="15.75" customHeight="1">
      <c r="A166" s="226"/>
      <c r="B166" s="226"/>
      <c r="C166" s="601"/>
      <c r="D166" s="226"/>
      <c r="E166" s="457"/>
      <c r="F166" s="604"/>
      <c r="G166" s="457"/>
      <c r="H166" s="226"/>
      <c r="I166" s="533"/>
      <c r="J166" s="533"/>
      <c r="K166" s="533"/>
      <c r="L166" s="533"/>
      <c r="M166" s="533"/>
      <c r="N166" s="533"/>
      <c r="O166" s="533"/>
      <c r="P166" s="533"/>
      <c r="Q166" s="533"/>
      <c r="R166" s="533"/>
      <c r="S166" s="533"/>
      <c r="T166" s="533"/>
    </row>
    <row r="167" spans="1:20" ht="15.75" customHeight="1">
      <c r="A167" s="226"/>
      <c r="B167" s="226"/>
      <c r="C167" s="601"/>
      <c r="D167" s="226"/>
      <c r="E167" s="457"/>
      <c r="F167" s="604"/>
      <c r="G167" s="457"/>
      <c r="H167" s="226"/>
      <c r="I167" s="533"/>
      <c r="J167" s="533"/>
      <c r="K167" s="533"/>
      <c r="L167" s="533"/>
      <c r="M167" s="533"/>
      <c r="N167" s="533"/>
      <c r="O167" s="533"/>
      <c r="P167" s="533"/>
      <c r="Q167" s="533"/>
      <c r="R167" s="533"/>
      <c r="S167" s="533"/>
      <c r="T167" s="533"/>
    </row>
    <row r="168" spans="1:20" ht="15.75" customHeight="1">
      <c r="A168" s="226"/>
      <c r="B168" s="226"/>
      <c r="C168" s="601"/>
      <c r="D168" s="226"/>
      <c r="E168" s="457"/>
      <c r="F168" s="604"/>
      <c r="G168" s="457"/>
      <c r="H168" s="226"/>
      <c r="I168" s="533"/>
      <c r="J168" s="533"/>
      <c r="K168" s="533"/>
      <c r="L168" s="533"/>
      <c r="M168" s="533"/>
      <c r="N168" s="533"/>
      <c r="O168" s="533"/>
      <c r="P168" s="533"/>
      <c r="Q168" s="533"/>
      <c r="R168" s="533"/>
      <c r="S168" s="533"/>
      <c r="T168" s="533"/>
    </row>
    <row r="169" spans="1:20" ht="15.75" customHeight="1">
      <c r="A169" s="226"/>
      <c r="B169" s="226"/>
      <c r="C169" s="601"/>
      <c r="D169" s="226"/>
      <c r="E169" s="457"/>
      <c r="F169" s="604"/>
      <c r="G169" s="457"/>
      <c r="H169" s="226"/>
      <c r="I169" s="533"/>
      <c r="J169" s="533"/>
      <c r="K169" s="533"/>
      <c r="L169" s="533"/>
      <c r="M169" s="533"/>
      <c r="N169" s="533"/>
      <c r="O169" s="533"/>
      <c r="P169" s="533"/>
      <c r="Q169" s="533"/>
      <c r="R169" s="533"/>
      <c r="S169" s="533"/>
      <c r="T169" s="533"/>
    </row>
    <row r="170" spans="1:20" ht="15.75" customHeight="1">
      <c r="A170" s="226"/>
      <c r="B170" s="226"/>
      <c r="C170" s="601"/>
      <c r="D170" s="226"/>
      <c r="E170" s="457"/>
      <c r="F170" s="604"/>
      <c r="G170" s="457"/>
      <c r="H170" s="226"/>
      <c r="I170" s="533"/>
      <c r="J170" s="533"/>
      <c r="K170" s="533"/>
      <c r="L170" s="533"/>
      <c r="M170" s="533"/>
      <c r="N170" s="533"/>
      <c r="O170" s="533"/>
      <c r="P170" s="533"/>
      <c r="Q170" s="533"/>
      <c r="R170" s="533"/>
      <c r="S170" s="533"/>
      <c r="T170" s="533"/>
    </row>
    <row r="171" spans="1:20" ht="15.75" customHeight="1">
      <c r="A171" s="226"/>
      <c r="B171" s="226"/>
      <c r="C171" s="601"/>
      <c r="D171" s="226"/>
      <c r="E171" s="457"/>
      <c r="F171" s="604"/>
      <c r="G171" s="457"/>
      <c r="H171" s="226"/>
      <c r="I171" s="533"/>
      <c r="J171" s="533"/>
      <c r="K171" s="533"/>
      <c r="L171" s="533"/>
      <c r="M171" s="533"/>
      <c r="N171" s="533"/>
      <c r="O171" s="533"/>
      <c r="P171" s="533"/>
      <c r="Q171" s="533"/>
      <c r="R171" s="533"/>
      <c r="S171" s="533"/>
      <c r="T171" s="533"/>
    </row>
    <row r="172" spans="1:20" ht="15.75" customHeight="1">
      <c r="A172" s="226"/>
      <c r="B172" s="226"/>
      <c r="C172" s="601"/>
      <c r="D172" s="226"/>
      <c r="E172" s="457"/>
      <c r="F172" s="604"/>
      <c r="G172" s="457"/>
      <c r="H172" s="226"/>
      <c r="I172" s="533"/>
      <c r="J172" s="533"/>
      <c r="K172" s="533"/>
      <c r="L172" s="533"/>
      <c r="M172" s="533"/>
      <c r="N172" s="533"/>
      <c r="O172" s="533"/>
      <c r="P172" s="533"/>
      <c r="Q172" s="533"/>
      <c r="R172" s="533"/>
      <c r="S172" s="533"/>
      <c r="T172" s="533"/>
    </row>
    <row r="173" spans="1:20" ht="15.75" customHeight="1">
      <c r="A173" s="226"/>
      <c r="B173" s="226"/>
      <c r="C173" s="601"/>
      <c r="D173" s="226"/>
      <c r="E173" s="457"/>
      <c r="F173" s="604"/>
      <c r="G173" s="457"/>
      <c r="H173" s="226"/>
      <c r="I173" s="533"/>
      <c r="J173" s="533"/>
      <c r="K173" s="533"/>
      <c r="L173" s="533"/>
      <c r="M173" s="533"/>
      <c r="N173" s="533"/>
      <c r="O173" s="533"/>
      <c r="P173" s="533"/>
      <c r="Q173" s="533"/>
      <c r="R173" s="533"/>
      <c r="S173" s="533"/>
      <c r="T173" s="533"/>
    </row>
    <row r="174" spans="1:20" ht="15.75" customHeight="1">
      <c r="A174" s="226"/>
      <c r="B174" s="226"/>
      <c r="C174" s="601"/>
      <c r="D174" s="226"/>
      <c r="E174" s="457"/>
      <c r="F174" s="604"/>
      <c r="G174" s="457"/>
      <c r="H174" s="226"/>
      <c r="I174" s="533"/>
      <c r="J174" s="533"/>
      <c r="K174" s="533"/>
      <c r="L174" s="533"/>
      <c r="M174" s="533"/>
      <c r="N174" s="533"/>
      <c r="O174" s="533"/>
      <c r="P174" s="533"/>
      <c r="Q174" s="533"/>
      <c r="R174" s="533"/>
      <c r="S174" s="533"/>
      <c r="T174" s="533"/>
    </row>
    <row r="175" spans="1:20" ht="15.75" customHeight="1">
      <c r="A175" s="226"/>
      <c r="B175" s="226"/>
      <c r="C175" s="601"/>
      <c r="D175" s="226"/>
      <c r="E175" s="457"/>
      <c r="F175" s="604"/>
      <c r="G175" s="457"/>
      <c r="H175" s="226"/>
      <c r="I175" s="533"/>
      <c r="J175" s="533"/>
      <c r="K175" s="533"/>
      <c r="L175" s="533"/>
      <c r="M175" s="533"/>
      <c r="N175" s="533"/>
      <c r="O175" s="533"/>
      <c r="P175" s="533"/>
      <c r="Q175" s="533"/>
      <c r="R175" s="533"/>
      <c r="S175" s="533"/>
      <c r="T175" s="533"/>
    </row>
    <row r="176" spans="1:20" ht="15.75" customHeight="1">
      <c r="A176" s="226"/>
      <c r="B176" s="226"/>
      <c r="C176" s="601"/>
      <c r="D176" s="226"/>
      <c r="E176" s="457"/>
      <c r="F176" s="604"/>
      <c r="G176" s="457"/>
      <c r="H176" s="226"/>
      <c r="I176" s="533"/>
      <c r="J176" s="533"/>
      <c r="K176" s="533"/>
      <c r="L176" s="533"/>
      <c r="M176" s="533"/>
      <c r="N176" s="533"/>
      <c r="O176" s="533"/>
      <c r="P176" s="533"/>
      <c r="Q176" s="533"/>
      <c r="R176" s="533"/>
      <c r="S176" s="533"/>
      <c r="T176" s="533"/>
    </row>
    <row r="177" spans="1:20" ht="15.75" customHeight="1">
      <c r="A177" s="226"/>
      <c r="B177" s="226"/>
      <c r="C177" s="601"/>
      <c r="D177" s="226"/>
      <c r="E177" s="457"/>
      <c r="F177" s="604"/>
      <c r="G177" s="457"/>
      <c r="H177" s="226"/>
      <c r="I177" s="533"/>
      <c r="J177" s="533"/>
      <c r="K177" s="533"/>
      <c r="L177" s="533"/>
      <c r="M177" s="533"/>
      <c r="N177" s="533"/>
      <c r="O177" s="533"/>
      <c r="P177" s="533"/>
      <c r="Q177" s="533"/>
      <c r="R177" s="533"/>
      <c r="S177" s="533"/>
      <c r="T177" s="533"/>
    </row>
    <row r="178" spans="1:20" ht="15.75" customHeight="1">
      <c r="A178" s="226"/>
      <c r="B178" s="226"/>
      <c r="C178" s="601"/>
      <c r="D178" s="226"/>
      <c r="E178" s="457"/>
      <c r="F178" s="604"/>
      <c r="G178" s="457"/>
      <c r="H178" s="226"/>
      <c r="I178" s="533"/>
      <c r="J178" s="533"/>
      <c r="K178" s="533"/>
      <c r="L178" s="533"/>
      <c r="M178" s="533"/>
      <c r="N178" s="533"/>
      <c r="O178" s="533"/>
      <c r="P178" s="533"/>
      <c r="Q178" s="533"/>
      <c r="R178" s="533"/>
      <c r="S178" s="533"/>
      <c r="T178" s="533"/>
    </row>
    <row r="179" spans="1:20" ht="15.75" customHeight="1">
      <c r="A179" s="226"/>
      <c r="B179" s="226"/>
      <c r="C179" s="601"/>
      <c r="D179" s="226"/>
      <c r="E179" s="457"/>
      <c r="F179" s="604"/>
      <c r="G179" s="457"/>
      <c r="H179" s="226"/>
      <c r="I179" s="533"/>
      <c r="J179" s="533"/>
      <c r="K179" s="533"/>
      <c r="L179" s="533"/>
      <c r="M179" s="533"/>
      <c r="N179" s="533"/>
      <c r="O179" s="533"/>
      <c r="P179" s="533"/>
      <c r="Q179" s="533"/>
      <c r="R179" s="533"/>
      <c r="S179" s="533"/>
      <c r="T179" s="533"/>
    </row>
    <row r="180" spans="1:20" ht="15.75" customHeight="1">
      <c r="A180" s="226"/>
      <c r="B180" s="226"/>
      <c r="C180" s="601"/>
      <c r="D180" s="226"/>
      <c r="E180" s="457"/>
      <c r="F180" s="604"/>
      <c r="G180" s="457"/>
      <c r="H180" s="226"/>
      <c r="I180" s="533"/>
      <c r="J180" s="533"/>
      <c r="K180" s="533"/>
      <c r="L180" s="533"/>
      <c r="M180" s="533"/>
      <c r="N180" s="533"/>
      <c r="O180" s="533"/>
      <c r="P180" s="533"/>
      <c r="Q180" s="533"/>
      <c r="R180" s="533"/>
      <c r="S180" s="533"/>
      <c r="T180" s="533"/>
    </row>
    <row r="181" spans="1:20" ht="15.75" customHeight="1">
      <c r="A181" s="226"/>
      <c r="B181" s="226"/>
      <c r="C181" s="601"/>
      <c r="D181" s="226"/>
      <c r="E181" s="457"/>
      <c r="F181" s="604"/>
      <c r="G181" s="457"/>
      <c r="H181" s="226"/>
      <c r="I181" s="533"/>
      <c r="J181" s="533"/>
      <c r="K181" s="533"/>
      <c r="L181" s="533"/>
      <c r="M181" s="533"/>
      <c r="N181" s="533"/>
      <c r="O181" s="533"/>
      <c r="P181" s="533"/>
      <c r="Q181" s="533"/>
      <c r="R181" s="533"/>
      <c r="S181" s="533"/>
      <c r="T181" s="533"/>
    </row>
    <row r="182" spans="1:20" ht="15.75" customHeight="1">
      <c r="A182" s="226"/>
      <c r="B182" s="226"/>
      <c r="C182" s="601"/>
      <c r="D182" s="226"/>
      <c r="E182" s="457"/>
      <c r="F182" s="604"/>
      <c r="G182" s="457"/>
      <c r="H182" s="226"/>
      <c r="I182" s="533"/>
      <c r="J182" s="533"/>
      <c r="K182" s="533"/>
      <c r="L182" s="533"/>
      <c r="M182" s="533"/>
      <c r="N182" s="533"/>
      <c r="O182" s="533"/>
      <c r="P182" s="533"/>
      <c r="Q182" s="533"/>
      <c r="R182" s="533"/>
      <c r="S182" s="533"/>
      <c r="T182" s="533"/>
    </row>
    <row r="183" spans="1:20" ht="15.75" customHeight="1">
      <c r="A183" s="226"/>
      <c r="B183" s="226"/>
      <c r="C183" s="601"/>
      <c r="D183" s="226"/>
      <c r="E183" s="457"/>
      <c r="F183" s="604"/>
      <c r="G183" s="457"/>
      <c r="H183" s="226"/>
      <c r="I183" s="533"/>
      <c r="J183" s="533"/>
      <c r="K183" s="533"/>
      <c r="L183" s="533"/>
      <c r="M183" s="533"/>
      <c r="N183" s="533"/>
      <c r="O183" s="533"/>
      <c r="P183" s="533"/>
      <c r="Q183" s="533"/>
      <c r="R183" s="533"/>
      <c r="S183" s="533"/>
      <c r="T183" s="533"/>
    </row>
    <row r="184" spans="1:20" ht="15.75" customHeight="1">
      <c r="A184" s="226"/>
      <c r="B184" s="226"/>
      <c r="C184" s="601"/>
      <c r="D184" s="226"/>
      <c r="E184" s="457"/>
      <c r="F184" s="604"/>
      <c r="G184" s="457"/>
      <c r="H184" s="226"/>
      <c r="I184" s="533"/>
      <c r="J184" s="533"/>
      <c r="K184" s="533"/>
      <c r="L184" s="533"/>
      <c r="M184" s="533"/>
      <c r="N184" s="533"/>
      <c r="O184" s="533"/>
      <c r="P184" s="533"/>
      <c r="Q184" s="533"/>
      <c r="R184" s="533"/>
      <c r="S184" s="533"/>
      <c r="T184" s="533"/>
    </row>
    <row r="185" spans="1:20" ht="15.75" customHeight="1">
      <c r="A185" s="226"/>
      <c r="B185" s="226"/>
      <c r="C185" s="601"/>
      <c r="D185" s="226"/>
      <c r="E185" s="457"/>
      <c r="F185" s="604"/>
      <c r="G185" s="457"/>
      <c r="H185" s="226"/>
      <c r="I185" s="533"/>
      <c r="J185" s="533"/>
      <c r="K185" s="533"/>
      <c r="L185" s="533"/>
      <c r="M185" s="533"/>
      <c r="N185" s="533"/>
      <c r="O185" s="533"/>
      <c r="P185" s="533"/>
      <c r="Q185" s="533"/>
      <c r="R185" s="533"/>
      <c r="S185" s="533"/>
      <c r="T185" s="533"/>
    </row>
    <row r="186" spans="1:20" ht="15.75" customHeight="1">
      <c r="A186" s="226"/>
      <c r="B186" s="226"/>
      <c r="C186" s="601"/>
      <c r="D186" s="226"/>
      <c r="E186" s="457"/>
      <c r="F186" s="604"/>
      <c r="G186" s="457"/>
      <c r="H186" s="226"/>
      <c r="I186" s="533"/>
      <c r="J186" s="533"/>
      <c r="K186" s="533"/>
      <c r="L186" s="533"/>
      <c r="M186" s="533"/>
      <c r="N186" s="533"/>
      <c r="O186" s="533"/>
      <c r="P186" s="533"/>
      <c r="Q186" s="533"/>
      <c r="R186" s="533"/>
      <c r="S186" s="533"/>
      <c r="T186" s="533"/>
    </row>
    <row r="187" spans="1:20" ht="15.75" customHeight="1">
      <c r="A187" s="226"/>
      <c r="B187" s="226"/>
      <c r="C187" s="601"/>
      <c r="D187" s="226"/>
      <c r="E187" s="457"/>
      <c r="F187" s="604"/>
      <c r="G187" s="457"/>
      <c r="H187" s="226"/>
      <c r="I187" s="533"/>
      <c r="J187" s="533"/>
      <c r="K187" s="533"/>
      <c r="L187" s="533"/>
      <c r="M187" s="533"/>
      <c r="N187" s="533"/>
      <c r="O187" s="533"/>
      <c r="P187" s="533"/>
      <c r="Q187" s="533"/>
      <c r="R187" s="533"/>
      <c r="S187" s="533"/>
      <c r="T187" s="533"/>
    </row>
    <row r="188" spans="1:20" ht="15.75" customHeight="1">
      <c r="A188" s="226"/>
      <c r="B188" s="226"/>
      <c r="C188" s="601"/>
      <c r="D188" s="226"/>
      <c r="E188" s="457"/>
      <c r="F188" s="604"/>
      <c r="G188" s="457"/>
      <c r="H188" s="226"/>
      <c r="I188" s="533"/>
      <c r="J188" s="533"/>
      <c r="K188" s="533"/>
      <c r="L188" s="533"/>
      <c r="M188" s="533"/>
      <c r="N188" s="533"/>
      <c r="O188" s="533"/>
      <c r="P188" s="533"/>
      <c r="Q188" s="533"/>
      <c r="R188" s="533"/>
      <c r="S188" s="533"/>
      <c r="T188" s="533"/>
    </row>
    <row r="189" spans="1:20" ht="15.75" customHeight="1">
      <c r="A189" s="226"/>
      <c r="B189" s="226"/>
      <c r="C189" s="601"/>
      <c r="D189" s="226"/>
      <c r="E189" s="457"/>
      <c r="F189" s="604"/>
      <c r="G189" s="457"/>
      <c r="H189" s="226"/>
      <c r="I189" s="533"/>
      <c r="J189" s="533"/>
      <c r="K189" s="533"/>
      <c r="L189" s="533"/>
      <c r="M189" s="533"/>
      <c r="N189" s="533"/>
      <c r="O189" s="533"/>
      <c r="P189" s="533"/>
      <c r="Q189" s="533"/>
      <c r="R189" s="533"/>
      <c r="S189" s="533"/>
      <c r="T189" s="533"/>
    </row>
    <row r="190" spans="1:20" ht="15.75" customHeight="1">
      <c r="A190" s="226"/>
      <c r="B190" s="226"/>
      <c r="C190" s="601"/>
      <c r="D190" s="226"/>
      <c r="E190" s="457"/>
      <c r="F190" s="604"/>
      <c r="G190" s="457"/>
      <c r="H190" s="226"/>
      <c r="I190" s="533"/>
      <c r="J190" s="533"/>
      <c r="K190" s="533"/>
      <c r="L190" s="533"/>
      <c r="M190" s="533"/>
      <c r="N190" s="533"/>
      <c r="O190" s="533"/>
      <c r="P190" s="533"/>
      <c r="Q190" s="533"/>
      <c r="R190" s="533"/>
      <c r="S190" s="533"/>
      <c r="T190" s="533"/>
    </row>
    <row r="191" spans="1:20" ht="15.75" customHeight="1">
      <c r="A191" s="226"/>
      <c r="B191" s="226"/>
      <c r="C191" s="601"/>
      <c r="D191" s="226"/>
      <c r="E191" s="457"/>
      <c r="F191" s="604"/>
      <c r="G191" s="457"/>
      <c r="H191" s="226"/>
      <c r="I191" s="533"/>
      <c r="J191" s="533"/>
      <c r="K191" s="533"/>
      <c r="L191" s="533"/>
      <c r="M191" s="533"/>
      <c r="N191" s="533"/>
      <c r="O191" s="533"/>
      <c r="P191" s="533"/>
      <c r="Q191" s="533"/>
      <c r="R191" s="533"/>
      <c r="S191" s="533"/>
      <c r="T191" s="533"/>
    </row>
    <row r="192" spans="1:20" ht="15.75" customHeight="1">
      <c r="A192" s="226"/>
      <c r="B192" s="226"/>
      <c r="C192" s="601"/>
      <c r="D192" s="226"/>
      <c r="E192" s="457"/>
      <c r="F192" s="604"/>
      <c r="G192" s="457"/>
      <c r="H192" s="226"/>
      <c r="I192" s="533"/>
      <c r="J192" s="533"/>
      <c r="K192" s="533"/>
      <c r="L192" s="533"/>
      <c r="M192" s="533"/>
      <c r="N192" s="533"/>
      <c r="O192" s="533"/>
      <c r="P192" s="533"/>
      <c r="Q192" s="533"/>
      <c r="R192" s="533"/>
      <c r="S192" s="533"/>
      <c r="T192" s="533"/>
    </row>
    <row r="193" spans="1:20" ht="15.75" customHeight="1">
      <c r="A193" s="226"/>
      <c r="B193" s="226"/>
      <c r="C193" s="601"/>
      <c r="D193" s="226"/>
      <c r="E193" s="457"/>
      <c r="F193" s="604"/>
      <c r="G193" s="457"/>
      <c r="H193" s="226"/>
      <c r="I193" s="533"/>
      <c r="J193" s="533"/>
      <c r="K193" s="533"/>
      <c r="L193" s="533"/>
      <c r="M193" s="533"/>
      <c r="N193" s="533"/>
      <c r="O193" s="533"/>
      <c r="P193" s="533"/>
      <c r="Q193" s="533"/>
      <c r="R193" s="533"/>
      <c r="S193" s="533"/>
      <c r="T193" s="533"/>
    </row>
    <row r="194" spans="1:20" ht="15.75" customHeight="1">
      <c r="A194" s="226"/>
      <c r="B194" s="226"/>
      <c r="C194" s="601"/>
      <c r="D194" s="226"/>
      <c r="E194" s="457"/>
      <c r="F194" s="604"/>
      <c r="G194" s="457"/>
      <c r="H194" s="226"/>
      <c r="I194" s="533"/>
      <c r="J194" s="533"/>
      <c r="K194" s="533"/>
      <c r="L194" s="533"/>
      <c r="M194" s="533"/>
      <c r="N194" s="533"/>
      <c r="O194" s="533"/>
      <c r="P194" s="533"/>
      <c r="Q194" s="533"/>
      <c r="R194" s="533"/>
      <c r="S194" s="533"/>
      <c r="T194" s="533"/>
    </row>
    <row r="195" spans="1:20" ht="15.75" customHeight="1">
      <c r="A195" s="226"/>
      <c r="B195" s="226"/>
      <c r="C195" s="601"/>
      <c r="D195" s="226"/>
      <c r="E195" s="457"/>
      <c r="F195" s="604"/>
      <c r="G195" s="457"/>
      <c r="H195" s="226"/>
      <c r="I195" s="533"/>
      <c r="J195" s="533"/>
      <c r="K195" s="533"/>
      <c r="L195" s="533"/>
      <c r="M195" s="533"/>
      <c r="N195" s="533"/>
      <c r="O195" s="533"/>
      <c r="P195" s="533"/>
      <c r="Q195" s="533"/>
      <c r="R195" s="533"/>
      <c r="S195" s="533"/>
      <c r="T195" s="533"/>
    </row>
    <row r="196" spans="1:20" ht="15.75" customHeight="1">
      <c r="A196" s="226"/>
      <c r="B196" s="226"/>
      <c r="C196" s="601"/>
      <c r="D196" s="226"/>
      <c r="E196" s="457"/>
      <c r="F196" s="604"/>
      <c r="G196" s="457"/>
      <c r="H196" s="226"/>
      <c r="I196" s="533"/>
      <c r="J196" s="533"/>
      <c r="K196" s="533"/>
      <c r="L196" s="533"/>
      <c r="M196" s="533"/>
      <c r="N196" s="533"/>
      <c r="O196" s="533"/>
      <c r="P196" s="533"/>
      <c r="Q196" s="533"/>
      <c r="R196" s="533"/>
      <c r="S196" s="533"/>
      <c r="T196" s="533"/>
    </row>
    <row r="197" spans="1:20" ht="15.75" customHeight="1">
      <c r="A197" s="226"/>
      <c r="B197" s="226"/>
      <c r="C197" s="601"/>
      <c r="D197" s="226"/>
      <c r="E197" s="457"/>
      <c r="F197" s="604"/>
      <c r="G197" s="457"/>
      <c r="H197" s="226"/>
      <c r="I197" s="533"/>
      <c r="J197" s="533"/>
      <c r="K197" s="533"/>
      <c r="L197" s="533"/>
      <c r="M197" s="533"/>
      <c r="N197" s="533"/>
      <c r="O197" s="533"/>
      <c r="P197" s="533"/>
      <c r="Q197" s="533"/>
      <c r="R197" s="533"/>
      <c r="S197" s="533"/>
      <c r="T197" s="533"/>
    </row>
    <row r="198" spans="1:20" ht="15.75" customHeight="1">
      <c r="A198" s="226"/>
      <c r="B198" s="226"/>
      <c r="C198" s="601"/>
      <c r="D198" s="226"/>
      <c r="E198" s="457"/>
      <c r="F198" s="604"/>
      <c r="G198" s="457"/>
      <c r="H198" s="226"/>
      <c r="I198" s="533"/>
      <c r="J198" s="533"/>
      <c r="K198" s="533"/>
      <c r="L198" s="533"/>
      <c r="M198" s="533"/>
      <c r="N198" s="533"/>
      <c r="O198" s="533"/>
      <c r="P198" s="533"/>
      <c r="Q198" s="533"/>
      <c r="R198" s="533"/>
      <c r="S198" s="533"/>
      <c r="T198" s="533"/>
    </row>
    <row r="199" spans="1:20" ht="15.75" customHeight="1">
      <c r="A199" s="226"/>
      <c r="B199" s="226"/>
      <c r="C199" s="601"/>
      <c r="D199" s="226"/>
      <c r="E199" s="457"/>
      <c r="F199" s="604"/>
      <c r="G199" s="457"/>
      <c r="H199" s="226"/>
      <c r="I199" s="533"/>
      <c r="J199" s="533"/>
      <c r="K199" s="533"/>
      <c r="L199" s="533"/>
      <c r="M199" s="533"/>
      <c r="N199" s="533"/>
      <c r="O199" s="533"/>
      <c r="P199" s="533"/>
      <c r="Q199" s="533"/>
      <c r="R199" s="533"/>
      <c r="S199" s="533"/>
      <c r="T199" s="533"/>
    </row>
    <row r="200" spans="1:20" ht="15.75" customHeight="1">
      <c r="A200" s="226"/>
      <c r="B200" s="226"/>
      <c r="C200" s="601"/>
      <c r="D200" s="226"/>
      <c r="E200" s="457"/>
      <c r="F200" s="604"/>
      <c r="G200" s="457"/>
      <c r="H200" s="226"/>
      <c r="I200" s="533"/>
      <c r="J200" s="533"/>
      <c r="K200" s="533"/>
      <c r="L200" s="533"/>
      <c r="M200" s="533"/>
      <c r="N200" s="533"/>
      <c r="O200" s="533"/>
      <c r="P200" s="533"/>
      <c r="Q200" s="533"/>
      <c r="R200" s="533"/>
      <c r="S200" s="533"/>
      <c r="T200" s="533"/>
    </row>
    <row r="201" spans="1:20" ht="15.75" customHeight="1">
      <c r="A201" s="226"/>
      <c r="B201" s="226"/>
      <c r="C201" s="601"/>
      <c r="D201" s="226"/>
      <c r="E201" s="457"/>
      <c r="F201" s="604"/>
      <c r="G201" s="457"/>
      <c r="H201" s="226"/>
      <c r="I201" s="533"/>
      <c r="J201" s="533"/>
      <c r="K201" s="533"/>
      <c r="L201" s="533"/>
      <c r="M201" s="533"/>
      <c r="N201" s="533"/>
      <c r="O201" s="533"/>
      <c r="P201" s="533"/>
      <c r="Q201" s="533"/>
      <c r="R201" s="533"/>
      <c r="S201" s="533"/>
      <c r="T201" s="533"/>
    </row>
    <row r="202" spans="1:20" ht="15.75" customHeight="1">
      <c r="A202" s="226"/>
      <c r="B202" s="226"/>
      <c r="C202" s="601"/>
      <c r="D202" s="226"/>
      <c r="E202" s="457"/>
      <c r="F202" s="604"/>
      <c r="G202" s="457"/>
      <c r="H202" s="226"/>
      <c r="I202" s="533"/>
      <c r="J202" s="533"/>
      <c r="K202" s="533"/>
      <c r="L202" s="533"/>
      <c r="M202" s="533"/>
      <c r="N202" s="533"/>
      <c r="O202" s="533"/>
      <c r="P202" s="533"/>
      <c r="Q202" s="533"/>
      <c r="R202" s="533"/>
      <c r="S202" s="533"/>
      <c r="T202" s="533"/>
    </row>
    <row r="203" spans="1:20" ht="15.75" customHeight="1">
      <c r="A203" s="226"/>
      <c r="B203" s="226"/>
      <c r="C203" s="601"/>
      <c r="D203" s="226"/>
      <c r="E203" s="457"/>
      <c r="F203" s="604"/>
      <c r="G203" s="457"/>
      <c r="H203" s="226"/>
      <c r="I203" s="533"/>
      <c r="J203" s="533"/>
      <c r="K203" s="533"/>
      <c r="L203" s="533"/>
      <c r="M203" s="533"/>
      <c r="N203" s="533"/>
      <c r="O203" s="533"/>
      <c r="P203" s="533"/>
      <c r="Q203" s="533"/>
      <c r="R203" s="533"/>
      <c r="S203" s="533"/>
      <c r="T203" s="533"/>
    </row>
    <row r="204" spans="1:20" ht="15.75" customHeight="1">
      <c r="A204" s="226"/>
      <c r="B204" s="226"/>
      <c r="C204" s="601"/>
      <c r="D204" s="226"/>
      <c r="E204" s="457"/>
      <c r="F204" s="604"/>
      <c r="G204" s="457"/>
      <c r="H204" s="226"/>
      <c r="I204" s="533"/>
      <c r="J204" s="533"/>
      <c r="K204" s="533"/>
      <c r="L204" s="533"/>
      <c r="M204" s="533"/>
      <c r="N204" s="533"/>
      <c r="O204" s="533"/>
      <c r="P204" s="533"/>
      <c r="Q204" s="533"/>
      <c r="R204" s="533"/>
      <c r="S204" s="533"/>
      <c r="T204" s="533"/>
    </row>
    <row r="205" spans="1:20" ht="15.75" customHeight="1">
      <c r="A205" s="226"/>
      <c r="B205" s="226"/>
      <c r="C205" s="601"/>
      <c r="D205" s="226"/>
      <c r="E205" s="457"/>
      <c r="F205" s="604"/>
      <c r="G205" s="457"/>
      <c r="H205" s="226"/>
      <c r="I205" s="533"/>
      <c r="J205" s="533"/>
      <c r="K205" s="533"/>
      <c r="L205" s="533"/>
      <c r="M205" s="533"/>
      <c r="N205" s="533"/>
      <c r="O205" s="533"/>
      <c r="P205" s="533"/>
      <c r="Q205" s="533"/>
      <c r="R205" s="533"/>
      <c r="S205" s="533"/>
      <c r="T205" s="533"/>
    </row>
    <row r="206" spans="1:20" ht="15.75" customHeight="1">
      <c r="A206" s="226"/>
      <c r="B206" s="226"/>
      <c r="C206" s="601"/>
      <c r="D206" s="226"/>
      <c r="E206" s="457"/>
      <c r="F206" s="604"/>
      <c r="G206" s="457"/>
      <c r="H206" s="226"/>
      <c r="I206" s="533"/>
      <c r="J206" s="533"/>
      <c r="K206" s="533"/>
      <c r="L206" s="533"/>
      <c r="M206" s="533"/>
      <c r="N206" s="533"/>
      <c r="O206" s="533"/>
      <c r="P206" s="533"/>
      <c r="Q206" s="533"/>
      <c r="R206" s="533"/>
      <c r="S206" s="533"/>
      <c r="T206" s="533"/>
    </row>
    <row r="207" spans="1:20" ht="15.75" customHeight="1">
      <c r="A207" s="226"/>
      <c r="B207" s="226"/>
      <c r="C207" s="601"/>
      <c r="D207" s="226"/>
      <c r="E207" s="457"/>
      <c r="F207" s="604"/>
      <c r="G207" s="457"/>
      <c r="H207" s="226"/>
      <c r="I207" s="533"/>
      <c r="J207" s="533"/>
      <c r="K207" s="533"/>
      <c r="L207" s="533"/>
      <c r="M207" s="533"/>
      <c r="N207" s="533"/>
      <c r="O207" s="533"/>
      <c r="P207" s="533"/>
      <c r="Q207" s="533"/>
      <c r="R207" s="533"/>
      <c r="S207" s="533"/>
      <c r="T207" s="533"/>
    </row>
    <row r="208" spans="1:20" ht="15.75" customHeight="1">
      <c r="A208" s="226"/>
      <c r="B208" s="226"/>
      <c r="C208" s="601"/>
      <c r="D208" s="226"/>
      <c r="E208" s="457"/>
      <c r="F208" s="604"/>
      <c r="G208" s="457"/>
      <c r="H208" s="226"/>
      <c r="I208" s="533"/>
      <c r="J208" s="533"/>
      <c r="K208" s="533"/>
      <c r="L208" s="533"/>
      <c r="M208" s="533"/>
      <c r="N208" s="533"/>
      <c r="O208" s="533"/>
      <c r="P208" s="533"/>
      <c r="Q208" s="533"/>
      <c r="R208" s="533"/>
      <c r="S208" s="533"/>
      <c r="T208" s="533"/>
    </row>
    <row r="209" spans="1:20" ht="15.75" customHeight="1">
      <c r="A209" s="226"/>
      <c r="B209" s="226"/>
      <c r="C209" s="601"/>
      <c r="D209" s="226"/>
      <c r="E209" s="457"/>
      <c r="F209" s="604"/>
      <c r="G209" s="457"/>
      <c r="H209" s="226"/>
      <c r="I209" s="533"/>
      <c r="J209" s="533"/>
      <c r="K209" s="533"/>
      <c r="L209" s="533"/>
      <c r="M209" s="533"/>
      <c r="N209" s="533"/>
      <c r="O209" s="533"/>
      <c r="P209" s="533"/>
      <c r="Q209" s="533"/>
      <c r="R209" s="533"/>
      <c r="S209" s="533"/>
      <c r="T209" s="533"/>
    </row>
    <row r="210" spans="1:20" ht="15.75" customHeight="1">
      <c r="A210" s="226"/>
      <c r="B210" s="226"/>
      <c r="C210" s="601"/>
      <c r="D210" s="226"/>
      <c r="E210" s="457"/>
      <c r="F210" s="604"/>
      <c r="G210" s="457"/>
      <c r="H210" s="226"/>
      <c r="I210" s="533"/>
      <c r="J210" s="533"/>
      <c r="K210" s="533"/>
      <c r="L210" s="533"/>
      <c r="M210" s="533"/>
      <c r="N210" s="533"/>
      <c r="O210" s="533"/>
      <c r="P210" s="533"/>
      <c r="Q210" s="533"/>
      <c r="R210" s="533"/>
      <c r="S210" s="533"/>
      <c r="T210" s="533"/>
    </row>
    <row r="211" spans="1:20" ht="15.75" customHeight="1">
      <c r="A211" s="226"/>
      <c r="B211" s="226"/>
      <c r="C211" s="601"/>
      <c r="D211" s="226"/>
      <c r="E211" s="457"/>
      <c r="F211" s="604"/>
      <c r="G211" s="457"/>
      <c r="H211" s="226"/>
      <c r="I211" s="533"/>
      <c r="J211" s="533"/>
      <c r="K211" s="533"/>
      <c r="L211" s="533"/>
      <c r="M211" s="533"/>
      <c r="N211" s="533"/>
      <c r="O211" s="533"/>
      <c r="P211" s="533"/>
      <c r="Q211" s="533"/>
      <c r="R211" s="533"/>
      <c r="S211" s="533"/>
      <c r="T211" s="533"/>
    </row>
    <row r="212" spans="1:20" ht="15.75" customHeight="1">
      <c r="A212" s="226"/>
      <c r="B212" s="226"/>
      <c r="C212" s="601"/>
      <c r="D212" s="226"/>
      <c r="E212" s="457"/>
      <c r="F212" s="604"/>
      <c r="G212" s="457"/>
      <c r="H212" s="226"/>
      <c r="I212" s="533"/>
      <c r="J212" s="533"/>
      <c r="K212" s="533"/>
      <c r="L212" s="533"/>
      <c r="M212" s="533"/>
      <c r="N212" s="533"/>
      <c r="O212" s="533"/>
      <c r="P212" s="533"/>
      <c r="Q212" s="533"/>
      <c r="R212" s="533"/>
      <c r="S212" s="533"/>
      <c r="T212" s="533"/>
    </row>
    <row r="213" spans="1:20" ht="15.75" customHeight="1">
      <c r="A213" s="226"/>
      <c r="B213" s="226"/>
      <c r="C213" s="601"/>
      <c r="D213" s="226"/>
      <c r="E213" s="457"/>
      <c r="F213" s="604"/>
      <c r="G213" s="457"/>
      <c r="H213" s="226"/>
      <c r="I213" s="533"/>
      <c r="J213" s="533"/>
      <c r="K213" s="533"/>
      <c r="L213" s="533"/>
      <c r="M213" s="533"/>
      <c r="N213" s="533"/>
      <c r="O213" s="533"/>
      <c r="P213" s="533"/>
      <c r="Q213" s="533"/>
      <c r="R213" s="533"/>
      <c r="S213" s="533"/>
      <c r="T213" s="533"/>
    </row>
    <row r="214" spans="1:20" ht="15.75" customHeight="1">
      <c r="A214" s="226"/>
      <c r="B214" s="226"/>
      <c r="C214" s="601"/>
      <c r="D214" s="226"/>
      <c r="E214" s="457"/>
      <c r="F214" s="604"/>
      <c r="G214" s="457"/>
      <c r="H214" s="226"/>
      <c r="I214" s="533"/>
      <c r="J214" s="533"/>
      <c r="K214" s="533"/>
      <c r="L214" s="533"/>
      <c r="M214" s="533"/>
      <c r="N214" s="533"/>
      <c r="O214" s="533"/>
      <c r="P214" s="533"/>
      <c r="Q214" s="533"/>
      <c r="R214" s="533"/>
      <c r="S214" s="533"/>
      <c r="T214" s="533"/>
    </row>
    <row r="215" spans="1:20" ht="15.75" customHeight="1">
      <c r="A215" s="226"/>
      <c r="B215" s="226"/>
      <c r="C215" s="601"/>
      <c r="D215" s="226"/>
      <c r="E215" s="457"/>
      <c r="F215" s="604"/>
      <c r="G215" s="457"/>
      <c r="H215" s="226"/>
      <c r="I215" s="533"/>
      <c r="J215" s="533"/>
      <c r="K215" s="533"/>
      <c r="L215" s="533"/>
      <c r="M215" s="533"/>
      <c r="N215" s="533"/>
      <c r="O215" s="533"/>
      <c r="P215" s="533"/>
      <c r="Q215" s="533"/>
      <c r="R215" s="533"/>
      <c r="S215" s="533"/>
      <c r="T215" s="533"/>
    </row>
    <row r="216" spans="1:20" ht="15.75" customHeight="1">
      <c r="A216" s="226"/>
      <c r="B216" s="226"/>
      <c r="C216" s="601"/>
      <c r="D216" s="226"/>
      <c r="E216" s="457"/>
      <c r="F216" s="604"/>
      <c r="G216" s="457"/>
      <c r="H216" s="226"/>
      <c r="I216" s="533"/>
      <c r="J216" s="533"/>
      <c r="K216" s="533"/>
      <c r="L216" s="533"/>
      <c r="M216" s="533"/>
      <c r="N216" s="533"/>
      <c r="O216" s="533"/>
      <c r="P216" s="533"/>
      <c r="Q216" s="533"/>
      <c r="R216" s="533"/>
      <c r="S216" s="533"/>
      <c r="T216" s="533"/>
    </row>
    <row r="217" spans="1:20" ht="15.75" customHeight="1">
      <c r="A217" s="226"/>
      <c r="B217" s="226"/>
      <c r="C217" s="601"/>
      <c r="D217" s="226"/>
      <c r="E217" s="457"/>
      <c r="F217" s="604"/>
      <c r="G217" s="457"/>
      <c r="H217" s="226"/>
      <c r="I217" s="533"/>
      <c r="J217" s="533"/>
      <c r="K217" s="533"/>
      <c r="L217" s="533"/>
      <c r="M217" s="533"/>
      <c r="N217" s="533"/>
      <c r="O217" s="533"/>
      <c r="P217" s="533"/>
      <c r="Q217" s="533"/>
      <c r="R217" s="533"/>
      <c r="S217" s="533"/>
      <c r="T217" s="533"/>
    </row>
    <row r="218" spans="1:20" ht="15.75" customHeight="1">
      <c r="A218" s="226"/>
      <c r="B218" s="226"/>
      <c r="C218" s="601"/>
      <c r="D218" s="226"/>
      <c r="E218" s="457"/>
      <c r="F218" s="604"/>
      <c r="G218" s="457"/>
      <c r="H218" s="226"/>
      <c r="I218" s="533"/>
      <c r="J218" s="533"/>
      <c r="K218" s="533"/>
      <c r="L218" s="533"/>
      <c r="M218" s="533"/>
      <c r="N218" s="533"/>
      <c r="O218" s="533"/>
      <c r="P218" s="533"/>
      <c r="Q218" s="533"/>
      <c r="R218" s="533"/>
      <c r="S218" s="533"/>
      <c r="T218" s="533"/>
    </row>
    <row r="219" spans="1:20" ht="15.75" customHeight="1">
      <c r="A219" s="226"/>
      <c r="B219" s="226"/>
      <c r="C219" s="601"/>
      <c r="D219" s="226"/>
      <c r="E219" s="457"/>
      <c r="F219" s="604"/>
      <c r="G219" s="457"/>
      <c r="H219" s="226"/>
      <c r="I219" s="533"/>
      <c r="J219" s="533"/>
      <c r="K219" s="533"/>
      <c r="L219" s="533"/>
      <c r="M219" s="533"/>
      <c r="N219" s="533"/>
      <c r="O219" s="533"/>
      <c r="P219" s="533"/>
      <c r="Q219" s="533"/>
      <c r="R219" s="533"/>
      <c r="S219" s="533"/>
      <c r="T219" s="533"/>
    </row>
    <row r="220" spans="1:20" ht="15.75" customHeight="1">
      <c r="A220" s="226"/>
      <c r="B220" s="226"/>
      <c r="C220" s="601"/>
      <c r="D220" s="226"/>
      <c r="E220" s="457"/>
      <c r="F220" s="604"/>
      <c r="G220" s="457"/>
      <c r="H220" s="226"/>
      <c r="I220" s="533"/>
      <c r="J220" s="533"/>
      <c r="K220" s="533"/>
      <c r="L220" s="533"/>
      <c r="M220" s="533"/>
      <c r="N220" s="533"/>
      <c r="O220" s="533"/>
      <c r="P220" s="533"/>
      <c r="Q220" s="533"/>
      <c r="R220" s="533"/>
      <c r="S220" s="533"/>
      <c r="T220" s="533"/>
    </row>
    <row r="221" spans="1:20" ht="15.75" customHeight="1">
      <c r="A221" s="226"/>
      <c r="B221" s="226"/>
      <c r="C221" s="601"/>
      <c r="D221" s="226"/>
      <c r="E221" s="457"/>
      <c r="F221" s="604"/>
      <c r="G221" s="457"/>
      <c r="H221" s="226"/>
      <c r="I221" s="533"/>
      <c r="J221" s="533"/>
      <c r="K221" s="533"/>
      <c r="L221" s="533"/>
      <c r="M221" s="533"/>
      <c r="N221" s="533"/>
      <c r="O221" s="533"/>
      <c r="P221" s="533"/>
      <c r="Q221" s="533"/>
      <c r="R221" s="533"/>
      <c r="S221" s="533"/>
      <c r="T221" s="533"/>
    </row>
    <row r="222" spans="1:20" ht="15.75" customHeight="1">
      <c r="A222" s="226"/>
      <c r="B222" s="226"/>
      <c r="C222" s="601"/>
      <c r="D222" s="226"/>
      <c r="E222" s="457"/>
      <c r="F222" s="604"/>
      <c r="G222" s="457"/>
      <c r="H222" s="226"/>
      <c r="I222" s="533"/>
      <c r="J222" s="533"/>
      <c r="K222" s="533"/>
      <c r="L222" s="533"/>
      <c r="M222" s="533"/>
      <c r="N222" s="533"/>
      <c r="O222" s="533"/>
      <c r="P222" s="533"/>
      <c r="Q222" s="533"/>
      <c r="R222" s="533"/>
      <c r="S222" s="533"/>
      <c r="T222" s="533"/>
    </row>
    <row r="223" spans="1:20" ht="15.75" customHeight="1">
      <c r="A223" s="226"/>
      <c r="B223" s="226"/>
      <c r="C223" s="601"/>
      <c r="D223" s="226"/>
      <c r="E223" s="457"/>
      <c r="F223" s="604"/>
      <c r="G223" s="457"/>
      <c r="H223" s="226"/>
      <c r="I223" s="533"/>
      <c r="J223" s="533"/>
      <c r="K223" s="533"/>
      <c r="L223" s="533"/>
      <c r="M223" s="533"/>
      <c r="N223" s="533"/>
      <c r="O223" s="533"/>
      <c r="P223" s="533"/>
      <c r="Q223" s="533"/>
      <c r="R223" s="533"/>
      <c r="S223" s="533"/>
      <c r="T223" s="533"/>
    </row>
    <row r="224" spans="1:20" ht="15.75" customHeight="1">
      <c r="A224" s="226"/>
      <c r="B224" s="226"/>
      <c r="C224" s="601"/>
      <c r="D224" s="226"/>
      <c r="E224" s="457"/>
      <c r="F224" s="604"/>
      <c r="G224" s="457"/>
      <c r="H224" s="226"/>
      <c r="I224" s="533"/>
      <c r="J224" s="533"/>
      <c r="K224" s="533"/>
      <c r="L224" s="533"/>
      <c r="M224" s="533"/>
      <c r="N224" s="533"/>
      <c r="O224" s="533"/>
      <c r="P224" s="533"/>
      <c r="Q224" s="533"/>
      <c r="R224" s="533"/>
      <c r="S224" s="533"/>
      <c r="T224" s="533"/>
    </row>
    <row r="225" spans="1:20" ht="15.75" customHeight="1">
      <c r="A225" s="226"/>
      <c r="B225" s="226"/>
      <c r="C225" s="601"/>
      <c r="D225" s="226"/>
      <c r="E225" s="457"/>
      <c r="F225" s="604"/>
      <c r="G225" s="457"/>
      <c r="H225" s="226"/>
      <c r="I225" s="533"/>
      <c r="J225" s="533"/>
      <c r="K225" s="533"/>
      <c r="L225" s="533"/>
      <c r="M225" s="533"/>
      <c r="N225" s="533"/>
      <c r="O225" s="533"/>
      <c r="P225" s="533"/>
      <c r="Q225" s="533"/>
      <c r="R225" s="533"/>
      <c r="S225" s="533"/>
      <c r="T225" s="533"/>
    </row>
    <row r="226" spans="1:20" ht="15.75" customHeight="1">
      <c r="A226" s="226"/>
      <c r="B226" s="226"/>
      <c r="C226" s="601"/>
      <c r="D226" s="226"/>
      <c r="E226" s="457"/>
      <c r="F226" s="604"/>
      <c r="G226" s="457"/>
      <c r="H226" s="226"/>
      <c r="I226" s="533"/>
      <c r="J226" s="533"/>
      <c r="K226" s="533"/>
      <c r="L226" s="533"/>
      <c r="M226" s="533"/>
      <c r="N226" s="533"/>
      <c r="O226" s="533"/>
      <c r="P226" s="533"/>
      <c r="Q226" s="533"/>
      <c r="R226" s="533"/>
      <c r="S226" s="533"/>
      <c r="T226" s="533"/>
    </row>
    <row r="227" spans="1:20" ht="15.75" customHeight="1">
      <c r="A227" s="226"/>
      <c r="B227" s="226"/>
      <c r="C227" s="601"/>
      <c r="D227" s="226"/>
      <c r="E227" s="457"/>
      <c r="F227" s="604"/>
      <c r="G227" s="457"/>
      <c r="H227" s="226"/>
      <c r="I227" s="533"/>
      <c r="J227" s="533"/>
      <c r="K227" s="533"/>
      <c r="L227" s="533"/>
      <c r="M227" s="533"/>
      <c r="N227" s="533"/>
      <c r="O227" s="533"/>
      <c r="P227" s="533"/>
      <c r="Q227" s="533"/>
      <c r="R227" s="533"/>
      <c r="S227" s="533"/>
      <c r="T227" s="533"/>
    </row>
    <row r="228" spans="1:20" ht="15.75" customHeight="1">
      <c r="A228" s="226"/>
      <c r="B228" s="226"/>
      <c r="C228" s="601"/>
      <c r="D228" s="226"/>
      <c r="E228" s="457"/>
      <c r="F228" s="604"/>
      <c r="G228" s="457"/>
      <c r="H228" s="226"/>
      <c r="I228" s="533"/>
      <c r="J228" s="533"/>
      <c r="K228" s="533"/>
      <c r="L228" s="533"/>
      <c r="M228" s="533"/>
      <c r="N228" s="533"/>
      <c r="O228" s="533"/>
      <c r="P228" s="533"/>
      <c r="Q228" s="533"/>
      <c r="R228" s="533"/>
      <c r="S228" s="533"/>
      <c r="T228" s="533"/>
    </row>
    <row r="229" spans="1:20" ht="15.75" customHeight="1">
      <c r="A229" s="226"/>
      <c r="B229" s="226"/>
      <c r="C229" s="601"/>
      <c r="D229" s="226"/>
      <c r="E229" s="457"/>
      <c r="F229" s="604"/>
      <c r="G229" s="457"/>
      <c r="H229" s="226"/>
      <c r="I229" s="533"/>
      <c r="J229" s="533"/>
      <c r="K229" s="533"/>
      <c r="L229" s="533"/>
      <c r="M229" s="533"/>
      <c r="N229" s="533"/>
      <c r="O229" s="533"/>
      <c r="P229" s="533"/>
      <c r="Q229" s="533"/>
      <c r="R229" s="533"/>
      <c r="S229" s="533"/>
      <c r="T229" s="533"/>
    </row>
    <row r="230" spans="1:20" ht="15.75" customHeight="1">
      <c r="A230" s="226"/>
      <c r="B230" s="226"/>
      <c r="C230" s="601"/>
      <c r="D230" s="226"/>
      <c r="E230" s="457"/>
      <c r="F230" s="604"/>
      <c r="G230" s="457"/>
      <c r="H230" s="226"/>
      <c r="I230" s="533"/>
      <c r="J230" s="533"/>
      <c r="K230" s="533"/>
      <c r="L230" s="533"/>
      <c r="M230" s="533"/>
      <c r="N230" s="533"/>
      <c r="O230" s="533"/>
      <c r="P230" s="533"/>
      <c r="Q230" s="533"/>
      <c r="R230" s="533"/>
      <c r="S230" s="533"/>
      <c r="T230" s="533"/>
    </row>
    <row r="231" spans="1:20" ht="15.75" customHeight="1">
      <c r="A231" s="226"/>
      <c r="B231" s="226"/>
      <c r="C231" s="601"/>
      <c r="D231" s="226"/>
      <c r="E231" s="457"/>
      <c r="F231" s="604"/>
      <c r="G231" s="457"/>
      <c r="H231" s="226"/>
      <c r="I231" s="533"/>
      <c r="J231" s="533"/>
      <c r="K231" s="533"/>
      <c r="L231" s="533"/>
      <c r="M231" s="533"/>
      <c r="N231" s="533"/>
      <c r="O231" s="533"/>
      <c r="P231" s="533"/>
      <c r="Q231" s="533"/>
      <c r="R231" s="533"/>
      <c r="S231" s="533"/>
      <c r="T231" s="533"/>
    </row>
    <row r="232" spans="1:20" ht="15.75" customHeight="1">
      <c r="A232" s="226"/>
      <c r="B232" s="226"/>
      <c r="C232" s="601"/>
      <c r="D232" s="226"/>
      <c r="E232" s="457"/>
      <c r="F232" s="604"/>
      <c r="G232" s="457"/>
      <c r="H232" s="226"/>
      <c r="I232" s="533"/>
      <c r="J232" s="533"/>
      <c r="K232" s="533"/>
      <c r="L232" s="533"/>
      <c r="M232" s="533"/>
      <c r="N232" s="533"/>
      <c r="O232" s="533"/>
      <c r="P232" s="533"/>
      <c r="Q232" s="533"/>
      <c r="R232" s="533"/>
      <c r="S232" s="533"/>
      <c r="T232" s="533"/>
    </row>
    <row r="233" spans="1:20" ht="15.75" customHeight="1">
      <c r="A233" s="226"/>
      <c r="B233" s="226"/>
      <c r="C233" s="601"/>
      <c r="D233" s="226"/>
      <c r="E233" s="457"/>
      <c r="F233" s="604"/>
      <c r="G233" s="457"/>
      <c r="H233" s="226"/>
      <c r="I233" s="533"/>
      <c r="J233" s="533"/>
      <c r="K233" s="533"/>
      <c r="L233" s="533"/>
      <c r="M233" s="533"/>
      <c r="N233" s="533"/>
      <c r="O233" s="533"/>
      <c r="P233" s="533"/>
      <c r="Q233" s="533"/>
      <c r="R233" s="533"/>
      <c r="S233" s="533"/>
      <c r="T233" s="533"/>
    </row>
    <row r="234" spans="1:20" ht="15.75" customHeight="1">
      <c r="A234" s="226"/>
      <c r="B234" s="226"/>
      <c r="C234" s="601"/>
      <c r="D234" s="226"/>
      <c r="E234" s="457"/>
      <c r="F234" s="604"/>
      <c r="G234" s="457"/>
      <c r="H234" s="226"/>
      <c r="I234" s="533"/>
      <c r="J234" s="533"/>
      <c r="K234" s="533"/>
      <c r="L234" s="533"/>
      <c r="M234" s="533"/>
      <c r="N234" s="533"/>
      <c r="O234" s="533"/>
      <c r="P234" s="533"/>
      <c r="Q234" s="533"/>
      <c r="R234" s="533"/>
      <c r="S234" s="533"/>
      <c r="T234" s="533"/>
    </row>
    <row r="235" spans="1:20" ht="15.75" customHeight="1">
      <c r="A235" s="226"/>
      <c r="B235" s="226"/>
      <c r="C235" s="601"/>
      <c r="D235" s="226"/>
      <c r="E235" s="457"/>
      <c r="F235" s="604"/>
      <c r="G235" s="457"/>
      <c r="H235" s="226"/>
      <c r="I235" s="533"/>
      <c r="J235" s="533"/>
      <c r="K235" s="533"/>
      <c r="L235" s="533"/>
      <c r="M235" s="533"/>
      <c r="N235" s="533"/>
      <c r="O235" s="533"/>
      <c r="P235" s="533"/>
      <c r="Q235" s="533"/>
      <c r="R235" s="533"/>
      <c r="S235" s="533"/>
      <c r="T235" s="533"/>
    </row>
    <row r="236" spans="1:20" ht="15.75" customHeight="1">
      <c r="A236" s="226"/>
      <c r="B236" s="226"/>
      <c r="C236" s="601"/>
      <c r="D236" s="226"/>
      <c r="E236" s="457"/>
      <c r="F236" s="604"/>
      <c r="G236" s="457"/>
      <c r="H236" s="226"/>
      <c r="I236" s="533"/>
      <c r="J236" s="533"/>
      <c r="K236" s="533"/>
      <c r="L236" s="533"/>
      <c r="M236" s="533"/>
      <c r="N236" s="533"/>
      <c r="O236" s="533"/>
      <c r="P236" s="533"/>
      <c r="Q236" s="533"/>
      <c r="R236" s="533"/>
      <c r="S236" s="533"/>
      <c r="T236" s="533"/>
    </row>
    <row r="237" spans="1:20" ht="15.75" customHeight="1">
      <c r="A237" s="226"/>
      <c r="B237" s="226"/>
      <c r="C237" s="601"/>
      <c r="D237" s="226"/>
      <c r="E237" s="457"/>
      <c r="F237" s="604"/>
      <c r="G237" s="457"/>
      <c r="H237" s="226"/>
      <c r="I237" s="533"/>
      <c r="J237" s="533"/>
      <c r="K237" s="533"/>
      <c r="L237" s="533"/>
      <c r="M237" s="533"/>
      <c r="N237" s="533"/>
      <c r="O237" s="533"/>
      <c r="P237" s="533"/>
      <c r="Q237" s="533"/>
      <c r="R237" s="533"/>
      <c r="S237" s="533"/>
      <c r="T237" s="533"/>
    </row>
    <row r="238" spans="1:20" ht="15.75" customHeight="1">
      <c r="A238" s="226"/>
      <c r="B238" s="226"/>
      <c r="C238" s="601"/>
      <c r="D238" s="226"/>
      <c r="E238" s="457"/>
      <c r="F238" s="604"/>
      <c r="G238" s="457"/>
      <c r="H238" s="226"/>
      <c r="I238" s="533"/>
      <c r="J238" s="533"/>
      <c r="K238" s="533"/>
      <c r="L238" s="533"/>
      <c r="M238" s="533"/>
      <c r="N238" s="533"/>
      <c r="O238" s="533"/>
      <c r="P238" s="533"/>
      <c r="Q238" s="533"/>
      <c r="R238" s="533"/>
      <c r="S238" s="533"/>
      <c r="T238" s="533"/>
    </row>
    <row r="239" spans="1:20" ht="15.75" customHeight="1">
      <c r="A239" s="226"/>
      <c r="B239" s="226"/>
      <c r="C239" s="601"/>
      <c r="D239" s="226"/>
      <c r="E239" s="457"/>
      <c r="F239" s="604"/>
      <c r="G239" s="457"/>
      <c r="H239" s="226"/>
      <c r="I239" s="533"/>
      <c r="J239" s="533"/>
      <c r="K239" s="533"/>
      <c r="L239" s="533"/>
      <c r="M239" s="533"/>
      <c r="N239" s="533"/>
      <c r="O239" s="533"/>
      <c r="P239" s="533"/>
      <c r="Q239" s="533"/>
      <c r="R239" s="533"/>
      <c r="S239" s="533"/>
      <c r="T239" s="533"/>
    </row>
    <row r="240" spans="1:20" ht="15.75" customHeight="1">
      <c r="A240" s="226"/>
      <c r="B240" s="226"/>
      <c r="C240" s="601"/>
      <c r="D240" s="226"/>
      <c r="E240" s="457"/>
      <c r="F240" s="604"/>
      <c r="G240" s="457"/>
      <c r="H240" s="226"/>
      <c r="I240" s="533"/>
      <c r="J240" s="533"/>
      <c r="K240" s="533"/>
      <c r="L240" s="533"/>
      <c r="M240" s="533"/>
      <c r="N240" s="533"/>
      <c r="O240" s="533"/>
      <c r="P240" s="533"/>
      <c r="Q240" s="533"/>
      <c r="R240" s="533"/>
      <c r="S240" s="533"/>
      <c r="T240" s="533"/>
    </row>
    <row r="241" spans="1:20" ht="15.75" customHeight="1">
      <c r="A241" s="226"/>
      <c r="B241" s="226"/>
      <c r="C241" s="601"/>
      <c r="D241" s="226"/>
      <c r="E241" s="457"/>
      <c r="F241" s="604"/>
      <c r="G241" s="457"/>
      <c r="H241" s="226"/>
      <c r="I241" s="533"/>
      <c r="J241" s="533"/>
      <c r="K241" s="533"/>
      <c r="L241" s="533"/>
      <c r="M241" s="533"/>
      <c r="N241" s="533"/>
      <c r="O241" s="533"/>
      <c r="P241" s="533"/>
      <c r="Q241" s="533"/>
      <c r="R241" s="533"/>
      <c r="S241" s="533"/>
      <c r="T241" s="533"/>
    </row>
    <row r="242" spans="1:20" ht="15.75" customHeight="1">
      <c r="A242" s="226"/>
      <c r="B242" s="226"/>
      <c r="C242" s="601"/>
      <c r="D242" s="226"/>
      <c r="E242" s="457"/>
      <c r="F242" s="604"/>
      <c r="G242" s="457"/>
      <c r="H242" s="226"/>
      <c r="I242" s="533"/>
      <c r="J242" s="533"/>
      <c r="K242" s="533"/>
      <c r="L242" s="533"/>
      <c r="M242" s="533"/>
      <c r="N242" s="533"/>
      <c r="O242" s="533"/>
      <c r="P242" s="533"/>
      <c r="Q242" s="533"/>
      <c r="R242" s="533"/>
      <c r="S242" s="533"/>
      <c r="T242" s="533"/>
    </row>
    <row r="243" spans="1:20" ht="15.75" customHeight="1">
      <c r="A243" s="226"/>
      <c r="B243" s="226"/>
      <c r="C243" s="601"/>
      <c r="D243" s="226"/>
      <c r="E243" s="457"/>
      <c r="F243" s="604"/>
      <c r="G243" s="457"/>
      <c r="H243" s="226"/>
      <c r="I243" s="533"/>
      <c r="J243" s="533"/>
      <c r="K243" s="533"/>
      <c r="L243" s="533"/>
      <c r="M243" s="533"/>
      <c r="N243" s="533"/>
      <c r="O243" s="533"/>
      <c r="P243" s="533"/>
      <c r="Q243" s="533"/>
      <c r="R243" s="533"/>
      <c r="S243" s="533"/>
      <c r="T243" s="533"/>
    </row>
    <row r="244" spans="1:20" ht="15.75" customHeight="1">
      <c r="A244" s="226"/>
      <c r="B244" s="226"/>
      <c r="C244" s="601"/>
      <c r="D244" s="226"/>
      <c r="E244" s="457"/>
      <c r="F244" s="604"/>
      <c r="G244" s="457"/>
      <c r="H244" s="226"/>
      <c r="I244" s="533"/>
      <c r="J244" s="533"/>
      <c r="K244" s="533"/>
      <c r="L244" s="533"/>
      <c r="M244" s="533"/>
      <c r="N244" s="533"/>
      <c r="O244" s="533"/>
      <c r="P244" s="533"/>
      <c r="Q244" s="533"/>
      <c r="R244" s="533"/>
      <c r="S244" s="533"/>
      <c r="T244" s="533"/>
    </row>
    <row r="245" spans="1:20" ht="15.75" customHeight="1">
      <c r="A245" s="226"/>
      <c r="B245" s="226"/>
      <c r="C245" s="601"/>
      <c r="D245" s="226"/>
      <c r="E245" s="457"/>
      <c r="F245" s="604"/>
      <c r="G245" s="457"/>
      <c r="H245" s="226"/>
      <c r="I245" s="533"/>
      <c r="J245" s="533"/>
      <c r="K245" s="533"/>
      <c r="L245" s="533"/>
      <c r="M245" s="533"/>
      <c r="N245" s="533"/>
      <c r="O245" s="533"/>
      <c r="P245" s="533"/>
      <c r="Q245" s="533"/>
      <c r="R245" s="533"/>
      <c r="S245" s="533"/>
      <c r="T245" s="533"/>
    </row>
    <row r="246" spans="1:20" ht="15.75" customHeight="1">
      <c r="A246" s="226"/>
      <c r="B246" s="226"/>
      <c r="C246" s="601"/>
      <c r="D246" s="226"/>
      <c r="E246" s="457"/>
      <c r="F246" s="604"/>
      <c r="G246" s="457"/>
      <c r="H246" s="226"/>
      <c r="I246" s="533"/>
      <c r="J246" s="533"/>
      <c r="K246" s="533"/>
      <c r="L246" s="533"/>
      <c r="M246" s="533"/>
      <c r="N246" s="533"/>
      <c r="O246" s="533"/>
      <c r="P246" s="533"/>
      <c r="Q246" s="533"/>
      <c r="R246" s="533"/>
      <c r="S246" s="533"/>
      <c r="T246" s="533"/>
    </row>
    <row r="247" spans="1:20" ht="15.75" customHeight="1">
      <c r="A247" s="226"/>
      <c r="B247" s="226"/>
      <c r="C247" s="601"/>
      <c r="D247" s="226"/>
      <c r="E247" s="457"/>
      <c r="F247" s="604"/>
      <c r="G247" s="457"/>
      <c r="H247" s="226"/>
      <c r="I247" s="533"/>
      <c r="J247" s="533"/>
      <c r="K247" s="533"/>
      <c r="L247" s="533"/>
      <c r="M247" s="533"/>
      <c r="N247" s="533"/>
      <c r="O247" s="533"/>
      <c r="P247" s="533"/>
      <c r="Q247" s="533"/>
      <c r="R247" s="533"/>
      <c r="S247" s="533"/>
      <c r="T247" s="533"/>
    </row>
    <row r="248" spans="1:20" ht="15.75" customHeight="1">
      <c r="A248" s="226"/>
      <c r="B248" s="226"/>
      <c r="C248" s="601"/>
      <c r="D248" s="226"/>
      <c r="E248" s="457"/>
      <c r="F248" s="604"/>
      <c r="G248" s="457"/>
      <c r="H248" s="226"/>
      <c r="I248" s="533"/>
      <c r="J248" s="533"/>
      <c r="K248" s="533"/>
      <c r="L248" s="533"/>
      <c r="M248" s="533"/>
      <c r="N248" s="533"/>
      <c r="O248" s="533"/>
      <c r="P248" s="533"/>
      <c r="Q248" s="533"/>
      <c r="R248" s="533"/>
      <c r="S248" s="533"/>
      <c r="T248" s="533"/>
    </row>
    <row r="249" spans="1:20" ht="15.75" customHeight="1">
      <c r="A249" s="226"/>
      <c r="B249" s="226"/>
      <c r="C249" s="601"/>
      <c r="D249" s="226"/>
      <c r="E249" s="457"/>
      <c r="F249" s="604"/>
      <c r="G249" s="457"/>
      <c r="H249" s="226"/>
      <c r="I249" s="533"/>
      <c r="J249" s="533"/>
      <c r="K249" s="533"/>
      <c r="L249" s="533"/>
      <c r="M249" s="533"/>
      <c r="N249" s="533"/>
      <c r="O249" s="533"/>
      <c r="P249" s="533"/>
      <c r="Q249" s="533"/>
      <c r="R249" s="533"/>
      <c r="S249" s="533"/>
      <c r="T249" s="533"/>
    </row>
    <row r="250" spans="1:20" ht="15.75" customHeight="1">
      <c r="A250" s="226"/>
      <c r="B250" s="226"/>
      <c r="C250" s="601"/>
      <c r="D250" s="226"/>
      <c r="E250" s="457"/>
      <c r="F250" s="604"/>
      <c r="G250" s="457"/>
      <c r="H250" s="226"/>
      <c r="I250" s="533"/>
      <c r="J250" s="533"/>
      <c r="K250" s="533"/>
      <c r="L250" s="533"/>
      <c r="M250" s="533"/>
      <c r="N250" s="533"/>
      <c r="O250" s="533"/>
      <c r="P250" s="533"/>
      <c r="Q250" s="533"/>
      <c r="R250" s="533"/>
      <c r="S250" s="533"/>
      <c r="T250" s="533"/>
    </row>
    <row r="251" spans="1:20" ht="15.75" customHeight="1">
      <c r="A251" s="226"/>
      <c r="B251" s="226"/>
      <c r="C251" s="601"/>
      <c r="D251" s="226"/>
      <c r="E251" s="457"/>
      <c r="F251" s="604"/>
      <c r="G251" s="457"/>
      <c r="H251" s="226"/>
      <c r="I251" s="533"/>
      <c r="J251" s="533"/>
      <c r="K251" s="533"/>
      <c r="L251" s="533"/>
      <c r="M251" s="533"/>
      <c r="N251" s="533"/>
      <c r="O251" s="533"/>
      <c r="P251" s="533"/>
      <c r="Q251" s="533"/>
      <c r="R251" s="533"/>
      <c r="S251" s="533"/>
      <c r="T251" s="533"/>
    </row>
    <row r="252" spans="1:20" ht="15.75" customHeight="1">
      <c r="A252" s="226"/>
      <c r="B252" s="226"/>
      <c r="C252" s="601"/>
      <c r="D252" s="226"/>
      <c r="E252" s="457"/>
      <c r="F252" s="604"/>
      <c r="G252" s="457"/>
      <c r="H252" s="226"/>
      <c r="I252" s="533"/>
      <c r="J252" s="533"/>
      <c r="K252" s="533"/>
      <c r="L252" s="533"/>
      <c r="M252" s="533"/>
      <c r="N252" s="533"/>
      <c r="O252" s="533"/>
      <c r="P252" s="533"/>
      <c r="Q252" s="533"/>
      <c r="R252" s="533"/>
      <c r="S252" s="533"/>
      <c r="T252" s="533"/>
    </row>
    <row r="253" spans="1:20" ht="15.75" customHeight="1">
      <c r="A253" s="226"/>
      <c r="B253" s="226"/>
      <c r="C253" s="601"/>
      <c r="D253" s="226"/>
      <c r="E253" s="457"/>
      <c r="F253" s="604"/>
      <c r="G253" s="457"/>
      <c r="H253" s="226"/>
      <c r="I253" s="533"/>
      <c r="J253" s="533"/>
      <c r="K253" s="533"/>
      <c r="L253" s="533"/>
      <c r="M253" s="533"/>
      <c r="N253" s="533"/>
      <c r="O253" s="533"/>
      <c r="P253" s="533"/>
      <c r="Q253" s="533"/>
      <c r="R253" s="533"/>
      <c r="S253" s="533"/>
      <c r="T253" s="533"/>
    </row>
    <row r="254" spans="1:20" ht="15.75" customHeight="1">
      <c r="A254" s="226"/>
      <c r="B254" s="226"/>
      <c r="C254" s="601"/>
      <c r="D254" s="226"/>
      <c r="E254" s="457"/>
      <c r="F254" s="604"/>
      <c r="G254" s="457"/>
      <c r="H254" s="226"/>
      <c r="I254" s="533"/>
      <c r="J254" s="533"/>
      <c r="K254" s="533"/>
      <c r="L254" s="533"/>
      <c r="M254" s="533"/>
      <c r="N254" s="533"/>
      <c r="O254" s="533"/>
      <c r="P254" s="533"/>
      <c r="Q254" s="533"/>
      <c r="R254" s="533"/>
      <c r="S254" s="533"/>
      <c r="T254" s="533"/>
    </row>
    <row r="255" spans="1:20" ht="15.75" customHeight="1">
      <c r="A255" s="226"/>
      <c r="B255" s="226"/>
      <c r="C255" s="601"/>
      <c r="D255" s="226"/>
      <c r="E255" s="457"/>
      <c r="F255" s="604"/>
      <c r="G255" s="457"/>
      <c r="H255" s="226"/>
      <c r="I255" s="533"/>
      <c r="J255" s="533"/>
      <c r="K255" s="533"/>
      <c r="L255" s="533"/>
      <c r="M255" s="533"/>
      <c r="N255" s="533"/>
      <c r="O255" s="533"/>
      <c r="P255" s="533"/>
      <c r="Q255" s="533"/>
      <c r="R255" s="533"/>
      <c r="S255" s="533"/>
      <c r="T255" s="533"/>
    </row>
    <row r="256" spans="1:20" ht="15.75" customHeight="1">
      <c r="A256" s="226"/>
      <c r="B256" s="226"/>
      <c r="C256" s="601"/>
      <c r="D256" s="226"/>
      <c r="E256" s="457"/>
      <c r="F256" s="604"/>
      <c r="G256" s="457"/>
      <c r="H256" s="226"/>
      <c r="I256" s="533"/>
      <c r="J256" s="533"/>
      <c r="K256" s="533"/>
      <c r="L256" s="533"/>
      <c r="M256" s="533"/>
      <c r="N256" s="533"/>
      <c r="O256" s="533"/>
      <c r="P256" s="533"/>
      <c r="Q256" s="533"/>
      <c r="R256" s="533"/>
      <c r="S256" s="533"/>
      <c r="T256" s="533"/>
    </row>
    <row r="257" spans="1:20" ht="15.75" customHeight="1">
      <c r="A257" s="226"/>
      <c r="B257" s="226"/>
      <c r="C257" s="601"/>
      <c r="D257" s="226"/>
      <c r="E257" s="457"/>
      <c r="F257" s="604"/>
      <c r="G257" s="457"/>
      <c r="H257" s="226"/>
      <c r="I257" s="533"/>
      <c r="J257" s="533"/>
      <c r="K257" s="533"/>
      <c r="L257" s="533"/>
      <c r="M257" s="533"/>
      <c r="N257" s="533"/>
      <c r="O257" s="533"/>
      <c r="P257" s="533"/>
      <c r="Q257" s="533"/>
      <c r="R257" s="533"/>
      <c r="S257" s="533"/>
      <c r="T257" s="533"/>
    </row>
    <row r="258" spans="1:20" ht="15.75" customHeight="1">
      <c r="A258" s="226"/>
      <c r="B258" s="226"/>
      <c r="C258" s="601"/>
      <c r="D258" s="226"/>
      <c r="E258" s="457"/>
      <c r="F258" s="604"/>
      <c r="G258" s="457"/>
      <c r="H258" s="226"/>
      <c r="I258" s="533"/>
      <c r="J258" s="533"/>
      <c r="K258" s="533"/>
      <c r="L258" s="533"/>
      <c r="M258" s="533"/>
      <c r="N258" s="533"/>
      <c r="O258" s="533"/>
      <c r="P258" s="533"/>
      <c r="Q258" s="533"/>
      <c r="R258" s="533"/>
      <c r="S258" s="533"/>
      <c r="T258" s="533"/>
    </row>
    <row r="259" spans="1:20" ht="15.75" customHeight="1">
      <c r="A259" s="226"/>
      <c r="B259" s="226"/>
      <c r="C259" s="601"/>
      <c r="D259" s="226"/>
      <c r="E259" s="457"/>
      <c r="F259" s="604"/>
      <c r="G259" s="457"/>
      <c r="H259" s="226"/>
      <c r="I259" s="533"/>
      <c r="J259" s="533"/>
      <c r="K259" s="533"/>
      <c r="L259" s="533"/>
      <c r="M259" s="533"/>
      <c r="N259" s="533"/>
      <c r="O259" s="533"/>
      <c r="P259" s="533"/>
      <c r="Q259" s="533"/>
      <c r="R259" s="533"/>
      <c r="S259" s="533"/>
      <c r="T259" s="533"/>
    </row>
    <row r="260" spans="1:20" ht="15.75" customHeight="1">
      <c r="A260" s="226"/>
      <c r="B260" s="226"/>
      <c r="C260" s="601"/>
      <c r="D260" s="226"/>
      <c r="E260" s="457"/>
      <c r="F260" s="604"/>
      <c r="G260" s="457"/>
      <c r="H260" s="226"/>
      <c r="I260" s="533"/>
      <c r="J260" s="533"/>
      <c r="K260" s="533"/>
      <c r="L260" s="533"/>
      <c r="M260" s="533"/>
      <c r="N260" s="533"/>
      <c r="O260" s="533"/>
      <c r="P260" s="533"/>
      <c r="Q260" s="533"/>
      <c r="R260" s="533"/>
      <c r="S260" s="533"/>
      <c r="T260" s="533"/>
    </row>
    <row r="261" spans="1:20" ht="15.75" customHeight="1">
      <c r="A261" s="226"/>
      <c r="B261" s="226"/>
      <c r="C261" s="601"/>
      <c r="D261" s="226"/>
      <c r="E261" s="457"/>
      <c r="F261" s="604"/>
      <c r="G261" s="457"/>
      <c r="H261" s="226"/>
      <c r="I261" s="533"/>
      <c r="J261" s="533"/>
      <c r="K261" s="533"/>
      <c r="L261" s="533"/>
      <c r="M261" s="533"/>
      <c r="N261" s="533"/>
      <c r="O261" s="533"/>
      <c r="P261" s="533"/>
      <c r="Q261" s="533"/>
      <c r="R261" s="533"/>
      <c r="S261" s="533"/>
      <c r="T261" s="533"/>
    </row>
    <row r="262" spans="1:20" ht="15.75" customHeight="1">
      <c r="A262" s="226"/>
      <c r="B262" s="226"/>
      <c r="C262" s="601"/>
      <c r="D262" s="226"/>
      <c r="E262" s="457"/>
      <c r="F262" s="604"/>
      <c r="G262" s="457"/>
      <c r="H262" s="226"/>
      <c r="I262" s="533"/>
      <c r="J262" s="533"/>
      <c r="K262" s="533"/>
      <c r="L262" s="533"/>
      <c r="M262" s="533"/>
      <c r="N262" s="533"/>
      <c r="O262" s="533"/>
      <c r="P262" s="533"/>
      <c r="Q262" s="533"/>
      <c r="R262" s="533"/>
      <c r="S262" s="533"/>
      <c r="T262" s="533"/>
    </row>
    <row r="263" spans="1:20" ht="15.75" customHeight="1">
      <c r="A263" s="226"/>
      <c r="B263" s="226"/>
      <c r="C263" s="601"/>
      <c r="D263" s="226"/>
      <c r="E263" s="457"/>
      <c r="F263" s="604"/>
      <c r="G263" s="457"/>
      <c r="H263" s="226"/>
      <c r="I263" s="533"/>
      <c r="J263" s="533"/>
      <c r="K263" s="533"/>
      <c r="L263" s="533"/>
      <c r="M263" s="533"/>
      <c r="N263" s="533"/>
      <c r="O263" s="533"/>
      <c r="P263" s="533"/>
      <c r="Q263" s="533"/>
      <c r="R263" s="533"/>
      <c r="S263" s="533"/>
      <c r="T263" s="533"/>
    </row>
    <row r="264" spans="1:20" ht="15.75" customHeight="1">
      <c r="A264" s="226"/>
      <c r="B264" s="226"/>
      <c r="C264" s="601"/>
      <c r="D264" s="226"/>
      <c r="E264" s="457"/>
      <c r="F264" s="604"/>
      <c r="G264" s="457"/>
      <c r="H264" s="226"/>
      <c r="I264" s="533"/>
      <c r="J264" s="533"/>
      <c r="K264" s="533"/>
      <c r="L264" s="533"/>
      <c r="M264" s="533"/>
      <c r="N264" s="533"/>
      <c r="O264" s="533"/>
      <c r="P264" s="533"/>
      <c r="Q264" s="533"/>
      <c r="R264" s="533"/>
      <c r="S264" s="533"/>
      <c r="T264" s="533"/>
    </row>
    <row r="265" spans="1:20" ht="15.75" customHeight="1">
      <c r="A265" s="226"/>
      <c r="B265" s="226"/>
      <c r="C265" s="601"/>
      <c r="D265" s="226"/>
      <c r="E265" s="457"/>
      <c r="F265" s="604"/>
      <c r="G265" s="457"/>
      <c r="H265" s="226"/>
      <c r="I265" s="533"/>
      <c r="J265" s="533"/>
      <c r="K265" s="533"/>
      <c r="L265" s="533"/>
      <c r="M265" s="533"/>
      <c r="N265" s="533"/>
      <c r="O265" s="533"/>
      <c r="P265" s="533"/>
      <c r="Q265" s="533"/>
      <c r="R265" s="533"/>
      <c r="S265" s="533"/>
      <c r="T265" s="533"/>
    </row>
    <row r="266" spans="1:20" ht="15.75" customHeight="1">
      <c r="A266" s="226"/>
      <c r="B266" s="226"/>
      <c r="C266" s="601"/>
      <c r="D266" s="226"/>
      <c r="E266" s="457"/>
      <c r="F266" s="604"/>
      <c r="G266" s="457"/>
      <c r="H266" s="226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</row>
    <row r="267" spans="1:20" ht="15.75" customHeight="1">
      <c r="A267" s="226"/>
      <c r="B267" s="226"/>
      <c r="C267" s="601"/>
      <c r="D267" s="226"/>
      <c r="E267" s="457"/>
      <c r="F267" s="604"/>
      <c r="G267" s="457"/>
      <c r="H267" s="226"/>
      <c r="I267" s="533"/>
      <c r="J267" s="533"/>
      <c r="K267" s="533"/>
      <c r="L267" s="533"/>
      <c r="M267" s="533"/>
      <c r="N267" s="533"/>
      <c r="O267" s="533"/>
      <c r="P267" s="533"/>
      <c r="Q267" s="533"/>
      <c r="R267" s="533"/>
      <c r="S267" s="533"/>
      <c r="T267" s="533"/>
    </row>
    <row r="268" spans="1:20" ht="15.75" customHeight="1">
      <c r="A268" s="226"/>
      <c r="B268" s="226"/>
      <c r="C268" s="601"/>
      <c r="D268" s="226"/>
      <c r="E268" s="457"/>
      <c r="F268" s="604"/>
      <c r="G268" s="457"/>
      <c r="H268" s="226"/>
      <c r="I268" s="533"/>
      <c r="J268" s="533"/>
      <c r="K268" s="533"/>
      <c r="L268" s="533"/>
      <c r="M268" s="533"/>
      <c r="N268" s="533"/>
      <c r="O268" s="533"/>
      <c r="P268" s="533"/>
      <c r="Q268" s="533"/>
      <c r="R268" s="533"/>
      <c r="S268" s="533"/>
      <c r="T268" s="533"/>
    </row>
    <row r="269" spans="1:20" ht="15.75" customHeight="1">
      <c r="A269" s="226"/>
      <c r="B269" s="226"/>
      <c r="C269" s="601"/>
      <c r="D269" s="226"/>
      <c r="E269" s="457"/>
      <c r="F269" s="604"/>
      <c r="G269" s="457"/>
      <c r="H269" s="226"/>
      <c r="I269" s="533"/>
      <c r="J269" s="533"/>
      <c r="K269" s="533"/>
      <c r="L269" s="533"/>
      <c r="M269" s="533"/>
      <c r="N269" s="533"/>
      <c r="O269" s="533"/>
      <c r="P269" s="533"/>
      <c r="Q269" s="533"/>
      <c r="R269" s="533"/>
      <c r="S269" s="533"/>
      <c r="T269" s="533"/>
    </row>
    <row r="270" spans="1:20" ht="15.75" customHeight="1">
      <c r="A270" s="226"/>
      <c r="B270" s="226"/>
      <c r="C270" s="601"/>
      <c r="D270" s="226"/>
      <c r="E270" s="457"/>
      <c r="F270" s="604"/>
      <c r="G270" s="457"/>
      <c r="H270" s="226"/>
      <c r="I270" s="533"/>
      <c r="J270" s="533"/>
      <c r="K270" s="533"/>
      <c r="L270" s="533"/>
      <c r="M270" s="533"/>
      <c r="N270" s="533"/>
      <c r="O270" s="533"/>
      <c r="P270" s="533"/>
      <c r="Q270" s="533"/>
      <c r="R270" s="533"/>
      <c r="S270" s="533"/>
      <c r="T270" s="533"/>
    </row>
    <row r="271" spans="1:20" ht="15.75" customHeight="1">
      <c r="A271" s="226"/>
      <c r="B271" s="226"/>
      <c r="C271" s="601"/>
      <c r="D271" s="226"/>
      <c r="E271" s="457"/>
      <c r="F271" s="604"/>
      <c r="G271" s="457"/>
      <c r="H271" s="226"/>
      <c r="I271" s="533"/>
      <c r="J271" s="533"/>
      <c r="K271" s="533"/>
      <c r="L271" s="533"/>
      <c r="M271" s="533"/>
      <c r="N271" s="533"/>
      <c r="O271" s="533"/>
      <c r="P271" s="533"/>
      <c r="Q271" s="533"/>
      <c r="R271" s="533"/>
      <c r="S271" s="533"/>
      <c r="T271" s="533"/>
    </row>
    <row r="272" spans="1:20" ht="15.75" customHeight="1">
      <c r="A272" s="226"/>
      <c r="B272" s="226"/>
      <c r="C272" s="601"/>
      <c r="D272" s="226"/>
      <c r="E272" s="457"/>
      <c r="F272" s="604"/>
      <c r="G272" s="457"/>
      <c r="H272" s="226"/>
      <c r="I272" s="533"/>
      <c r="J272" s="533"/>
      <c r="K272" s="533"/>
      <c r="L272" s="533"/>
      <c r="M272" s="533"/>
      <c r="N272" s="533"/>
      <c r="O272" s="533"/>
      <c r="P272" s="533"/>
      <c r="Q272" s="533"/>
      <c r="R272" s="533"/>
      <c r="S272" s="533"/>
      <c r="T272" s="533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H1"/>
    <mergeCell ref="A3:C3"/>
    <mergeCell ref="H3:I3"/>
    <mergeCell ref="A71:C71"/>
  </mergeCells>
  <pageMargins left="0.7" right="0.7" top="0.78740157499999996" bottom="0.78740157499999996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C15" sqref="C15"/>
    </sheetView>
  </sheetViews>
  <sheetFormatPr defaultColWidth="14.42578125" defaultRowHeight="15" customHeight="1"/>
  <cols>
    <col min="1" max="1" width="4.42578125" customWidth="1"/>
    <col min="2" max="2" width="4.28515625" customWidth="1"/>
    <col min="3" max="3" width="61.5703125" customWidth="1"/>
    <col min="4" max="4" width="26" customWidth="1"/>
    <col min="5" max="5" width="18.85546875" customWidth="1"/>
    <col min="6" max="6" width="20.7109375" customWidth="1"/>
    <col min="7" max="7" width="17" customWidth="1"/>
    <col min="8" max="8" width="18.140625" customWidth="1"/>
    <col min="9" max="9" width="18.7109375" customWidth="1"/>
    <col min="10" max="10" width="13" customWidth="1"/>
    <col min="11" max="12" width="13.28515625" customWidth="1"/>
    <col min="13" max="13" width="13" customWidth="1"/>
    <col min="14" max="14" width="15.140625" customWidth="1"/>
    <col min="15" max="15" width="14.7109375" customWidth="1"/>
    <col min="16" max="16" width="12.42578125" customWidth="1"/>
    <col min="17" max="17" width="12.28515625" customWidth="1"/>
    <col min="18" max="18" width="12.85546875" customWidth="1"/>
  </cols>
  <sheetData>
    <row r="1" spans="1:19" ht="23.25" customHeight="1">
      <c r="A1" s="638" t="s">
        <v>218</v>
      </c>
      <c r="B1" s="628"/>
      <c r="C1" s="628"/>
      <c r="D1" s="628"/>
      <c r="E1" s="628"/>
      <c r="F1" s="628"/>
      <c r="G1" s="628"/>
      <c r="H1" s="629"/>
      <c r="I1" s="12"/>
      <c r="J1" s="14"/>
      <c r="K1" s="14"/>
      <c r="L1" s="14"/>
      <c r="M1" s="14"/>
      <c r="N1" s="7"/>
      <c r="O1" s="7"/>
      <c r="P1" s="14"/>
      <c r="Q1" s="14"/>
      <c r="R1" s="12"/>
      <c r="S1" s="16"/>
    </row>
    <row r="2" spans="1:19" ht="15.75" customHeight="1">
      <c r="A2" s="18"/>
      <c r="B2" s="20" t="s">
        <v>4</v>
      </c>
      <c r="C2" s="21"/>
      <c r="D2" s="22" t="s">
        <v>21</v>
      </c>
      <c r="E2" s="20"/>
      <c r="F2" s="23"/>
      <c r="G2" s="24"/>
      <c r="H2" s="24"/>
      <c r="I2" s="24"/>
      <c r="J2" s="26"/>
      <c r="K2" s="26"/>
      <c r="L2" s="26"/>
      <c r="M2" s="26"/>
      <c r="N2" s="28"/>
      <c r="O2" s="28"/>
      <c r="P2" s="26"/>
      <c r="Q2" s="26"/>
      <c r="R2" s="24"/>
      <c r="S2" s="16"/>
    </row>
    <row r="3" spans="1:19" ht="15.75" customHeight="1">
      <c r="A3" s="30" t="s">
        <v>22</v>
      </c>
      <c r="B3" s="31"/>
      <c r="C3" s="32" t="s">
        <v>24</v>
      </c>
      <c r="D3" s="34"/>
      <c r="E3" s="31" t="s">
        <v>25</v>
      </c>
      <c r="F3" s="38" t="s">
        <v>26</v>
      </c>
      <c r="G3" s="40" t="s">
        <v>2</v>
      </c>
      <c r="H3" s="40" t="s">
        <v>3</v>
      </c>
      <c r="I3" s="40" t="s">
        <v>5</v>
      </c>
      <c r="J3" s="40" t="s">
        <v>6</v>
      </c>
      <c r="K3" s="40" t="s">
        <v>8</v>
      </c>
      <c r="L3" s="40" t="s">
        <v>10</v>
      </c>
      <c r="M3" s="40" t="s">
        <v>11</v>
      </c>
      <c r="N3" s="48" t="s">
        <v>12</v>
      </c>
      <c r="O3" s="40" t="s">
        <v>13</v>
      </c>
      <c r="P3" s="40" t="s">
        <v>14</v>
      </c>
      <c r="Q3" s="40" t="s">
        <v>15</v>
      </c>
      <c r="R3" s="48" t="s">
        <v>16</v>
      </c>
      <c r="S3" s="16"/>
    </row>
    <row r="4" spans="1:19">
      <c r="A4" s="50"/>
      <c r="B4" s="54" t="s">
        <v>28</v>
      </c>
      <c r="C4" s="58" t="s">
        <v>31</v>
      </c>
      <c r="D4" s="62">
        <v>2550000</v>
      </c>
      <c r="E4" s="65">
        <f t="shared" ref="E4:E6" si="0">F4/D4*1</f>
        <v>0.27247058823529413</v>
      </c>
      <c r="F4" s="68">
        <f>G4+H4+I4+J4+K4+L4+M4+N4+O4+P4+Q4+R4+G8</f>
        <v>694800</v>
      </c>
      <c r="G4" s="71">
        <v>600000</v>
      </c>
      <c r="H4" s="73"/>
      <c r="I4" s="73"/>
      <c r="J4" s="73"/>
      <c r="K4" s="73"/>
      <c r="L4" s="73"/>
      <c r="M4" s="73"/>
      <c r="N4" s="74"/>
      <c r="O4" s="73"/>
      <c r="P4" s="76"/>
      <c r="Q4" s="76"/>
      <c r="R4" s="77"/>
      <c r="S4" s="16"/>
    </row>
    <row r="5" spans="1:19" ht="12.75" customHeight="1">
      <c r="A5" s="50"/>
      <c r="B5" s="79" t="s">
        <v>47</v>
      </c>
      <c r="C5" s="81" t="s">
        <v>48</v>
      </c>
      <c r="D5" s="62">
        <v>180000</v>
      </c>
      <c r="E5" s="65">
        <f t="shared" si="0"/>
        <v>0.29333333333333333</v>
      </c>
      <c r="F5" s="68">
        <f>G5+H5+I5+J5+K5+L5+M5+N5+O5+P5+Q5+R5+G9+G7</f>
        <v>52800</v>
      </c>
      <c r="G5" s="87">
        <v>43200</v>
      </c>
      <c r="H5" s="89"/>
      <c r="I5" s="89"/>
      <c r="J5" s="89"/>
      <c r="K5" s="89"/>
      <c r="L5" s="89"/>
      <c r="M5" s="89"/>
      <c r="N5" s="89"/>
      <c r="O5" s="89"/>
      <c r="P5" s="90"/>
      <c r="Q5" s="90"/>
      <c r="R5" s="92"/>
      <c r="S5" s="16"/>
    </row>
    <row r="6" spans="1:19" ht="13.5" customHeight="1">
      <c r="A6" s="50"/>
      <c r="B6" s="79" t="s">
        <v>52</v>
      </c>
      <c r="C6" s="81" t="s">
        <v>53</v>
      </c>
      <c r="D6" s="94">
        <v>3500000</v>
      </c>
      <c r="E6" s="65">
        <f t="shared" si="0"/>
        <v>1.2114285714285715E-2</v>
      </c>
      <c r="F6" s="68">
        <f>G6+H6+I6+J6+K6+L6+M6+N6+O6+P6+Q6+R6</f>
        <v>42400</v>
      </c>
      <c r="G6" s="87">
        <v>42400</v>
      </c>
      <c r="H6" s="89"/>
      <c r="I6" s="89"/>
      <c r="J6" s="89"/>
      <c r="K6" s="89"/>
      <c r="L6" s="89"/>
      <c r="M6" s="89"/>
      <c r="N6" s="89"/>
      <c r="O6" s="89"/>
      <c r="P6" s="90"/>
      <c r="Q6" s="90"/>
      <c r="R6" s="92"/>
      <c r="S6" s="16"/>
    </row>
    <row r="7" spans="1:19" ht="16.5" customHeight="1">
      <c r="A7" s="50"/>
      <c r="B7" s="79" t="s">
        <v>56</v>
      </c>
      <c r="C7" s="81" t="s">
        <v>57</v>
      </c>
      <c r="D7" s="101"/>
      <c r="E7" s="65"/>
      <c r="F7" s="68"/>
      <c r="G7" s="87">
        <v>9600</v>
      </c>
      <c r="H7" s="89"/>
      <c r="I7" s="89"/>
      <c r="J7" s="89"/>
      <c r="K7" s="89"/>
      <c r="L7" s="89"/>
      <c r="M7" s="89"/>
      <c r="N7" s="89"/>
      <c r="O7" s="89"/>
      <c r="P7" s="90"/>
      <c r="Q7" s="90"/>
      <c r="R7" s="92"/>
      <c r="S7" s="16"/>
    </row>
    <row r="8" spans="1:19" ht="17.25" customHeight="1">
      <c r="A8" s="50"/>
      <c r="B8" s="79" t="s">
        <v>58</v>
      </c>
      <c r="C8" s="81" t="s">
        <v>59</v>
      </c>
      <c r="D8" s="101"/>
      <c r="E8" s="65"/>
      <c r="F8" s="68"/>
      <c r="G8" s="87">
        <v>94800</v>
      </c>
      <c r="H8" s="89"/>
      <c r="I8" s="89"/>
      <c r="J8" s="89"/>
      <c r="K8" s="89"/>
      <c r="L8" s="89"/>
      <c r="M8" s="89"/>
      <c r="N8" s="89"/>
      <c r="O8" s="89"/>
      <c r="P8" s="90"/>
      <c r="Q8" s="90"/>
      <c r="R8" s="92"/>
      <c r="S8" s="16"/>
    </row>
    <row r="9" spans="1:19" ht="16.5" customHeight="1">
      <c r="A9" s="50"/>
      <c r="B9" s="106"/>
      <c r="C9" s="108"/>
      <c r="D9" s="111">
        <f>SUM(D4:D6)</f>
        <v>6230000</v>
      </c>
      <c r="E9" s="114"/>
      <c r="F9" s="116"/>
      <c r="G9" s="117"/>
      <c r="H9" s="119"/>
      <c r="I9" s="119"/>
      <c r="J9" s="119"/>
      <c r="K9" s="119"/>
      <c r="L9" s="119"/>
      <c r="M9" s="119"/>
      <c r="N9" s="119"/>
      <c r="O9" s="119"/>
      <c r="P9" s="121"/>
      <c r="Q9" s="121"/>
      <c r="R9" s="122"/>
      <c r="S9" s="16"/>
    </row>
    <row r="10" spans="1:19" ht="15.75" customHeight="1">
      <c r="A10" s="123" t="s">
        <v>63</v>
      </c>
      <c r="B10" s="124"/>
      <c r="C10" s="125" t="s">
        <v>64</v>
      </c>
      <c r="D10" s="126"/>
      <c r="E10" s="128"/>
      <c r="F10" s="129"/>
      <c r="G10" s="130"/>
      <c r="H10" s="132"/>
      <c r="I10" s="132"/>
      <c r="J10" s="132"/>
      <c r="K10" s="132"/>
      <c r="L10" s="132"/>
      <c r="M10" s="132"/>
      <c r="N10" s="132"/>
      <c r="O10" s="132"/>
      <c r="P10" s="134"/>
      <c r="Q10" s="134"/>
      <c r="R10" s="136"/>
      <c r="S10" s="16"/>
    </row>
    <row r="11" spans="1:19">
      <c r="A11" s="137"/>
      <c r="B11" s="139" t="s">
        <v>67</v>
      </c>
      <c r="C11" s="141" t="s">
        <v>68</v>
      </c>
      <c r="D11" s="142">
        <v>50000</v>
      </c>
      <c r="E11" s="65">
        <f t="shared" ref="E11:E16" si="1">F11/D11*1</f>
        <v>0.14932000000000001</v>
      </c>
      <c r="F11" s="68">
        <f>G11+H11+I11+J11+K11+L11+M11+N11+R11+Q11+P11+O11</f>
        <v>7466</v>
      </c>
      <c r="G11" s="144">
        <v>7466</v>
      </c>
      <c r="H11" s="89"/>
      <c r="I11" s="146"/>
      <c r="J11" s="146"/>
      <c r="K11" s="146"/>
      <c r="L11" s="14"/>
      <c r="M11" s="14"/>
      <c r="N11" s="146"/>
      <c r="O11" s="146"/>
      <c r="P11" s="148"/>
      <c r="Q11" s="148"/>
      <c r="R11" s="150"/>
      <c r="S11" s="16"/>
    </row>
    <row r="12" spans="1:19">
      <c r="A12" s="137"/>
      <c r="B12" s="152" t="s">
        <v>72</v>
      </c>
      <c r="C12" s="153" t="s">
        <v>73</v>
      </c>
      <c r="D12" s="142">
        <v>150000</v>
      </c>
      <c r="E12" s="65">
        <f t="shared" si="1"/>
        <v>0</v>
      </c>
      <c r="F12" s="68">
        <f>G12+M12+N12+O12+P12+Q12+R12</f>
        <v>0</v>
      </c>
      <c r="G12" s="156"/>
      <c r="H12" s="158"/>
      <c r="I12" s="89"/>
      <c r="J12" s="14"/>
      <c r="K12" s="89"/>
      <c r="L12" s="89"/>
      <c r="M12" s="159"/>
      <c r="N12" s="89"/>
      <c r="O12" s="89"/>
      <c r="P12" s="160"/>
      <c r="Q12" s="160"/>
      <c r="R12" s="92"/>
      <c r="S12" s="16"/>
    </row>
    <row r="13" spans="1:19">
      <c r="A13" s="137"/>
      <c r="B13" s="152" t="s">
        <v>78</v>
      </c>
      <c r="C13" s="153" t="s">
        <v>79</v>
      </c>
      <c r="D13" s="142">
        <v>120000</v>
      </c>
      <c r="E13" s="65">
        <f t="shared" si="1"/>
        <v>0</v>
      </c>
      <c r="F13" s="68">
        <f t="shared" ref="F13:F16" si="2">G13+H13+I13+J13+K13+L13+M13+N13+O13+P13+Q13+R13</f>
        <v>0</v>
      </c>
      <c r="G13" s="162"/>
      <c r="H13" s="89"/>
      <c r="I13" s="89"/>
      <c r="J13" s="89"/>
      <c r="K13" s="89"/>
      <c r="L13" s="89"/>
      <c r="M13" s="89"/>
      <c r="N13" s="89"/>
      <c r="O13" s="89"/>
      <c r="P13" s="160"/>
      <c r="Q13" s="160"/>
      <c r="R13" s="92"/>
      <c r="S13" s="16"/>
    </row>
    <row r="14" spans="1:19">
      <c r="A14" s="137"/>
      <c r="B14" s="152" t="s">
        <v>83</v>
      </c>
      <c r="C14" s="153" t="s">
        <v>84</v>
      </c>
      <c r="D14" s="142">
        <v>30000</v>
      </c>
      <c r="E14" s="65">
        <f t="shared" si="1"/>
        <v>0</v>
      </c>
      <c r="F14" s="68">
        <f t="shared" si="2"/>
        <v>0</v>
      </c>
      <c r="G14" s="162"/>
      <c r="H14" s="89"/>
      <c r="I14" s="89"/>
      <c r="J14" s="89"/>
      <c r="K14" s="89"/>
      <c r="L14" s="89"/>
      <c r="M14" s="89"/>
      <c r="N14" s="89"/>
      <c r="O14" s="89"/>
      <c r="P14" s="160"/>
      <c r="Q14" s="160"/>
      <c r="R14" s="92"/>
      <c r="S14" s="16"/>
    </row>
    <row r="15" spans="1:19">
      <c r="A15" s="137"/>
      <c r="B15" s="152" t="s">
        <v>85</v>
      </c>
      <c r="C15" s="164" t="s">
        <v>86</v>
      </c>
      <c r="D15" s="94">
        <v>50000</v>
      </c>
      <c r="E15" s="65">
        <f t="shared" si="1"/>
        <v>0.6</v>
      </c>
      <c r="F15" s="68">
        <f t="shared" si="2"/>
        <v>30000</v>
      </c>
      <c r="G15" s="87">
        <v>30000</v>
      </c>
      <c r="H15" s="89"/>
      <c r="I15" s="89"/>
      <c r="J15" s="89"/>
      <c r="K15" s="89"/>
      <c r="L15" s="89"/>
      <c r="M15" s="89"/>
      <c r="N15" s="89"/>
      <c r="O15" s="89"/>
      <c r="P15" s="160"/>
      <c r="Q15" s="160"/>
      <c r="R15" s="92"/>
      <c r="S15" s="16"/>
    </row>
    <row r="16" spans="1:19">
      <c r="A16" s="50"/>
      <c r="B16" s="166" t="s">
        <v>89</v>
      </c>
      <c r="C16" s="164" t="s">
        <v>90</v>
      </c>
      <c r="D16" s="94">
        <v>348000</v>
      </c>
      <c r="E16" s="65">
        <f t="shared" si="1"/>
        <v>0</v>
      </c>
      <c r="F16" s="68">
        <f t="shared" si="2"/>
        <v>0</v>
      </c>
      <c r="G16" s="162"/>
      <c r="H16" s="89"/>
      <c r="I16" s="89"/>
      <c r="J16" s="89"/>
      <c r="K16" s="89"/>
      <c r="L16" s="89"/>
      <c r="M16" s="89"/>
      <c r="N16" s="89"/>
      <c r="O16" s="89"/>
      <c r="P16" s="160"/>
      <c r="Q16" s="160"/>
      <c r="R16" s="92"/>
      <c r="S16" s="16"/>
    </row>
    <row r="17" spans="1:26" ht="16.5" customHeight="1">
      <c r="A17" s="137"/>
      <c r="B17" s="170"/>
      <c r="C17" s="171"/>
      <c r="D17" s="172">
        <f>SUM(D11:D16)</f>
        <v>748000</v>
      </c>
      <c r="E17" s="174"/>
      <c r="F17" s="175"/>
      <c r="G17" s="176"/>
      <c r="H17" s="177"/>
      <c r="I17" s="177"/>
      <c r="J17" s="177"/>
      <c r="K17" s="177"/>
      <c r="L17" s="177"/>
      <c r="M17" s="177"/>
      <c r="N17" s="177"/>
      <c r="O17" s="177"/>
      <c r="P17" s="179"/>
      <c r="Q17" s="179"/>
      <c r="R17" s="180"/>
      <c r="S17" s="16"/>
    </row>
    <row r="18" spans="1:26" ht="15.75" customHeight="1">
      <c r="A18" s="182" t="s">
        <v>97</v>
      </c>
      <c r="B18" s="183"/>
      <c r="C18" s="184" t="s">
        <v>98</v>
      </c>
      <c r="D18" s="185"/>
      <c r="E18" s="186"/>
      <c r="F18" s="188"/>
      <c r="G18" s="189"/>
      <c r="H18" s="190"/>
      <c r="I18" s="190"/>
      <c r="J18" s="190"/>
      <c r="K18" s="190"/>
      <c r="L18" s="190"/>
      <c r="M18" s="190"/>
      <c r="N18" s="190"/>
      <c r="O18" s="190"/>
      <c r="P18" s="191"/>
      <c r="Q18" s="191"/>
      <c r="R18" s="193"/>
      <c r="S18" s="16"/>
    </row>
    <row r="19" spans="1:26" ht="16.5" customHeight="1">
      <c r="A19" s="50"/>
      <c r="B19" s="195" t="s">
        <v>99</v>
      </c>
      <c r="C19" s="196" t="s">
        <v>101</v>
      </c>
      <c r="D19" s="201">
        <v>50000</v>
      </c>
      <c r="E19" s="65">
        <f>F19/D19*1</f>
        <v>0</v>
      </c>
      <c r="F19" s="68">
        <f>G19+H19+I19+J19+K19+L19+M19+N19+O19+P19+Q19+R19</f>
        <v>0</v>
      </c>
      <c r="G19" s="205"/>
      <c r="H19" s="207"/>
      <c r="I19" s="207"/>
      <c r="J19" s="207"/>
      <c r="K19" s="207"/>
      <c r="L19" s="207"/>
      <c r="M19" s="207"/>
      <c r="N19" s="207"/>
      <c r="O19" s="207"/>
      <c r="P19" s="209"/>
      <c r="Q19" s="209"/>
      <c r="R19" s="211"/>
      <c r="S19" s="16"/>
    </row>
    <row r="20" spans="1:26" ht="16.5" customHeight="1">
      <c r="A20" s="214" t="s">
        <v>103</v>
      </c>
      <c r="B20" s="216"/>
      <c r="C20" s="218" t="s">
        <v>104</v>
      </c>
      <c r="D20" s="219"/>
      <c r="E20" s="220"/>
      <c r="F20" s="222"/>
      <c r="G20" s="224"/>
      <c r="H20" s="225"/>
      <c r="I20" s="225"/>
      <c r="J20" s="225"/>
      <c r="K20" s="225"/>
      <c r="L20" s="225"/>
      <c r="M20" s="225"/>
      <c r="N20" s="225"/>
      <c r="O20" s="225"/>
      <c r="P20" s="228"/>
      <c r="Q20" s="228"/>
      <c r="R20" s="230"/>
      <c r="S20" s="16"/>
    </row>
    <row r="21" spans="1:26" ht="15.75" customHeight="1">
      <c r="A21" s="232"/>
      <c r="B21" s="233" t="s">
        <v>108</v>
      </c>
      <c r="C21" s="235" t="s">
        <v>109</v>
      </c>
      <c r="D21" s="236">
        <v>80000</v>
      </c>
      <c r="E21" s="65">
        <f t="shared" ref="E21:E22" si="3">F21/D21*1</f>
        <v>3.3E-3</v>
      </c>
      <c r="F21" s="68">
        <f t="shared" ref="F21:F22" si="4">G21+H21+I21+J21+K21+L21+M21+N21+O21+P21+Q21+R21</f>
        <v>264</v>
      </c>
      <c r="G21" s="239">
        <v>264</v>
      </c>
      <c r="H21" s="207"/>
      <c r="I21" s="207"/>
      <c r="J21" s="207"/>
      <c r="K21" s="89"/>
      <c r="L21" s="207"/>
      <c r="M21" s="207"/>
      <c r="N21" s="207"/>
      <c r="O21" s="207"/>
      <c r="P21" s="209"/>
      <c r="Q21" s="209"/>
      <c r="R21" s="211"/>
      <c r="S21" s="16"/>
    </row>
    <row r="22" spans="1:26" ht="15.75" customHeight="1">
      <c r="A22" s="232"/>
      <c r="B22" s="241" t="s">
        <v>111</v>
      </c>
      <c r="C22" s="242" t="s">
        <v>113</v>
      </c>
      <c r="D22" s="94">
        <v>20000</v>
      </c>
      <c r="E22" s="65">
        <f t="shared" si="3"/>
        <v>1.4999999999999999E-2</v>
      </c>
      <c r="F22" s="68">
        <f t="shared" si="4"/>
        <v>300</v>
      </c>
      <c r="G22" s="243">
        <v>300</v>
      </c>
      <c r="H22" s="244"/>
      <c r="I22" s="244"/>
      <c r="J22" s="244"/>
      <c r="K22" s="244"/>
      <c r="L22" s="14"/>
      <c r="M22" s="244"/>
      <c r="N22" s="244"/>
      <c r="O22" s="244"/>
      <c r="P22" s="245"/>
      <c r="Q22" s="245"/>
      <c r="R22" s="246"/>
      <c r="S22" s="16"/>
    </row>
    <row r="23" spans="1:26" ht="16.5" customHeight="1">
      <c r="A23" s="50"/>
      <c r="B23" s="248"/>
      <c r="C23" s="249"/>
      <c r="D23" s="251">
        <f>SUM(D21:D22)</f>
        <v>100000</v>
      </c>
      <c r="E23" s="253"/>
      <c r="F23" s="254"/>
      <c r="G23" s="255"/>
      <c r="H23" s="256"/>
      <c r="I23" s="256"/>
      <c r="J23" s="256"/>
      <c r="K23" s="256"/>
      <c r="L23" s="256"/>
      <c r="M23" s="256"/>
      <c r="N23" s="256"/>
      <c r="O23" s="256"/>
      <c r="P23" s="257"/>
      <c r="Q23" s="257"/>
      <c r="R23" s="258"/>
      <c r="S23" s="16"/>
    </row>
    <row r="24" spans="1:26" ht="16.5" customHeight="1">
      <c r="A24" s="259" t="s">
        <v>116</v>
      </c>
      <c r="B24" s="260"/>
      <c r="C24" s="261" t="s">
        <v>119</v>
      </c>
      <c r="D24" s="262"/>
      <c r="E24" s="263"/>
      <c r="F24" s="265"/>
      <c r="G24" s="266"/>
      <c r="H24" s="267"/>
      <c r="I24" s="267"/>
      <c r="J24" s="267"/>
      <c r="K24" s="267"/>
      <c r="L24" s="267"/>
      <c r="M24" s="267"/>
      <c r="N24" s="267"/>
      <c r="O24" s="267"/>
      <c r="P24" s="269"/>
      <c r="Q24" s="269"/>
      <c r="R24" s="270"/>
      <c r="S24" s="16"/>
    </row>
    <row r="25" spans="1:26" ht="15.75" customHeight="1">
      <c r="A25" s="232"/>
      <c r="B25" s="271" t="s">
        <v>125</v>
      </c>
      <c r="C25" s="273" t="s">
        <v>127</v>
      </c>
      <c r="D25" s="276">
        <v>200000</v>
      </c>
      <c r="E25" s="65">
        <f t="shared" ref="E25:E26" si="5">F25/D25*1</f>
        <v>0</v>
      </c>
      <c r="F25" s="68">
        <f t="shared" ref="F25:F26" si="6">G25+H25+I25+J25+K25+L25+M25+N25+O25+P25+Q25+R25</f>
        <v>0</v>
      </c>
      <c r="G25" s="205"/>
      <c r="H25" s="207"/>
      <c r="I25" s="207"/>
      <c r="J25" s="207"/>
      <c r="K25" s="207"/>
      <c r="L25" s="207"/>
      <c r="M25" s="207"/>
      <c r="N25" s="207"/>
      <c r="O25" s="207"/>
      <c r="P25" s="209"/>
      <c r="Q25" s="209"/>
      <c r="R25" s="211"/>
      <c r="S25" s="16"/>
    </row>
    <row r="26" spans="1:26" ht="15.75" customHeight="1">
      <c r="A26" s="232"/>
      <c r="B26" s="283" t="s">
        <v>129</v>
      </c>
      <c r="C26" s="273" t="s">
        <v>130</v>
      </c>
      <c r="D26" s="286">
        <v>200000</v>
      </c>
      <c r="E26" s="65">
        <f t="shared" si="5"/>
        <v>0</v>
      </c>
      <c r="F26" s="68">
        <f t="shared" si="6"/>
        <v>0</v>
      </c>
      <c r="G26" s="288"/>
      <c r="H26" s="244"/>
      <c r="I26" s="244"/>
      <c r="J26" s="244"/>
      <c r="K26" s="244"/>
      <c r="L26" s="244"/>
      <c r="M26" s="244"/>
      <c r="N26" s="244"/>
      <c r="O26" s="244"/>
      <c r="P26" s="245"/>
      <c r="Q26" s="245"/>
      <c r="R26" s="246"/>
      <c r="S26" s="16"/>
    </row>
    <row r="27" spans="1:26" ht="16.5" customHeight="1">
      <c r="A27" s="290"/>
      <c r="B27" s="291"/>
      <c r="C27" s="293"/>
      <c r="D27" s="299">
        <f>SUM(D25:D26)</f>
        <v>400000</v>
      </c>
      <c r="E27" s="301"/>
      <c r="F27" s="303"/>
      <c r="G27" s="304"/>
      <c r="H27" s="306"/>
      <c r="I27" s="306"/>
      <c r="J27" s="306"/>
      <c r="K27" s="306"/>
      <c r="L27" s="306"/>
      <c r="M27" s="306"/>
      <c r="N27" s="306"/>
      <c r="O27" s="306"/>
      <c r="P27" s="308"/>
      <c r="Q27" s="308"/>
      <c r="R27" s="310"/>
      <c r="S27" s="16"/>
    </row>
    <row r="28" spans="1:26" ht="16.5" customHeight="1">
      <c r="A28" s="312" t="s">
        <v>134</v>
      </c>
      <c r="B28" s="315"/>
      <c r="C28" s="316" t="s">
        <v>136</v>
      </c>
      <c r="D28" s="317"/>
      <c r="E28" s="319"/>
      <c r="F28" s="320"/>
      <c r="G28" s="321"/>
      <c r="H28" s="322"/>
      <c r="I28" s="322"/>
      <c r="J28" s="322"/>
      <c r="K28" s="322"/>
      <c r="L28" s="322"/>
      <c r="M28" s="322"/>
      <c r="N28" s="322"/>
      <c r="O28" s="322"/>
      <c r="P28" s="323"/>
      <c r="Q28" s="323"/>
      <c r="R28" s="324"/>
      <c r="S28" s="16"/>
    </row>
    <row r="29" spans="1:26" ht="16.5" customHeight="1">
      <c r="A29" s="325"/>
      <c r="B29" s="326" t="s">
        <v>142</v>
      </c>
      <c r="C29" s="327" t="s">
        <v>145</v>
      </c>
      <c r="D29" s="286">
        <v>0</v>
      </c>
      <c r="E29" s="65">
        <v>0</v>
      </c>
      <c r="F29" s="68">
        <f t="shared" ref="F29:F31" si="7">G29+H29+I29+J29+K29+L29+M29+N29+O29+P29+Q29+R29</f>
        <v>0</v>
      </c>
      <c r="G29" s="328"/>
      <c r="H29" s="329"/>
      <c r="I29" s="329"/>
      <c r="J29" s="329"/>
      <c r="K29" s="329"/>
      <c r="L29" s="329"/>
      <c r="M29" s="329"/>
      <c r="N29" s="329"/>
      <c r="O29" s="329"/>
      <c r="P29" s="330"/>
      <c r="Q29" s="330"/>
      <c r="R29" s="331"/>
      <c r="S29" s="332"/>
      <c r="T29" s="333"/>
      <c r="U29" s="333"/>
      <c r="V29" s="333"/>
      <c r="W29" s="333"/>
      <c r="X29" s="333"/>
      <c r="Y29" s="333"/>
      <c r="Z29" s="333"/>
    </row>
    <row r="30" spans="1:26" ht="15.75" customHeight="1">
      <c r="A30" s="232"/>
      <c r="B30" s="334" t="s">
        <v>152</v>
      </c>
      <c r="C30" s="273" t="s">
        <v>154</v>
      </c>
      <c r="D30" s="286">
        <v>10000</v>
      </c>
      <c r="E30" s="65">
        <f t="shared" ref="E30:E31" si="8">F30/D30*1</f>
        <v>0.19359000000000001</v>
      </c>
      <c r="F30" s="68">
        <f t="shared" si="7"/>
        <v>1935.9</v>
      </c>
      <c r="G30" s="338">
        <v>970.1</v>
      </c>
      <c r="H30" s="140">
        <v>965.8</v>
      </c>
      <c r="I30" s="138"/>
      <c r="J30" s="138"/>
      <c r="K30" s="138"/>
      <c r="L30" s="138"/>
      <c r="M30" s="138"/>
      <c r="N30" s="138"/>
      <c r="O30" s="138"/>
      <c r="P30" s="340"/>
      <c r="Q30" s="340"/>
      <c r="R30" s="344"/>
      <c r="S30" s="16"/>
    </row>
    <row r="31" spans="1:26" ht="15.75" customHeight="1">
      <c r="A31" s="232"/>
      <c r="B31" s="334" t="s">
        <v>156</v>
      </c>
      <c r="C31" s="346" t="s">
        <v>157</v>
      </c>
      <c r="D31" s="286">
        <v>10000</v>
      </c>
      <c r="E31" s="65">
        <f t="shared" si="8"/>
        <v>0.27</v>
      </c>
      <c r="F31" s="68">
        <f t="shared" si="7"/>
        <v>2700</v>
      </c>
      <c r="G31" s="338">
        <v>2700</v>
      </c>
      <c r="H31" s="138"/>
      <c r="I31" s="138"/>
      <c r="J31" s="138"/>
      <c r="K31" s="138"/>
      <c r="L31" s="138"/>
      <c r="M31" s="138"/>
      <c r="N31" s="138"/>
      <c r="O31" s="138"/>
      <c r="P31" s="340"/>
      <c r="Q31" s="340"/>
      <c r="R31" s="344"/>
      <c r="S31" s="16"/>
    </row>
    <row r="32" spans="1:26" ht="16.5" customHeight="1">
      <c r="A32" s="232"/>
      <c r="B32" s="348"/>
      <c r="C32" s="350"/>
      <c r="D32" s="352">
        <f>SUM(D30:D31)</f>
        <v>20000</v>
      </c>
      <c r="E32" s="353"/>
      <c r="F32" s="355"/>
      <c r="G32" s="357"/>
      <c r="H32" s="359"/>
      <c r="I32" s="359"/>
      <c r="J32" s="359"/>
      <c r="K32" s="359"/>
      <c r="L32" s="359"/>
      <c r="M32" s="359"/>
      <c r="N32" s="359"/>
      <c r="O32" s="359"/>
      <c r="P32" s="361"/>
      <c r="Q32" s="363"/>
      <c r="R32" s="365"/>
      <c r="S32" s="16"/>
    </row>
    <row r="33" spans="1:26" ht="15.75" customHeight="1">
      <c r="A33" s="370" t="s">
        <v>159</v>
      </c>
      <c r="B33" s="371"/>
      <c r="C33" s="372" t="s">
        <v>162</v>
      </c>
      <c r="D33" s="373"/>
      <c r="E33" s="374"/>
      <c r="F33" s="376"/>
      <c r="G33" s="378"/>
      <c r="H33" s="380"/>
      <c r="I33" s="380"/>
      <c r="J33" s="380"/>
      <c r="K33" s="380"/>
      <c r="L33" s="380"/>
      <c r="M33" s="380"/>
      <c r="N33" s="380"/>
      <c r="O33" s="380"/>
      <c r="P33" s="381"/>
      <c r="Q33" s="383"/>
      <c r="R33" s="384"/>
      <c r="S33" s="16"/>
    </row>
    <row r="34" spans="1:26" ht="15.75" customHeight="1">
      <c r="A34" s="232"/>
      <c r="B34" s="385" t="s">
        <v>168</v>
      </c>
      <c r="C34" s="386" t="s">
        <v>171</v>
      </c>
      <c r="D34" s="288">
        <v>1100000</v>
      </c>
      <c r="E34" s="65">
        <f t="shared" ref="E34:E36" si="9">F34/D34*1</f>
        <v>0</v>
      </c>
      <c r="F34" s="68">
        <f t="shared" ref="F34:F36" si="10">G34+H34+I34+J34+K34+L34+M34+N34+O34+P34+Q34+R34</f>
        <v>0</v>
      </c>
      <c r="G34" s="390"/>
      <c r="H34" s="85"/>
      <c r="I34" s="85"/>
      <c r="J34" s="85"/>
      <c r="K34" s="85"/>
      <c r="L34" s="85"/>
      <c r="M34" s="85"/>
      <c r="N34" s="85"/>
      <c r="O34" s="85"/>
      <c r="P34" s="394"/>
      <c r="Q34" s="394"/>
      <c r="R34" s="396"/>
      <c r="S34" s="16"/>
    </row>
    <row r="35" spans="1:26" ht="15.75" customHeight="1">
      <c r="A35" s="232"/>
      <c r="B35" s="398" t="s">
        <v>174</v>
      </c>
      <c r="C35" s="400" t="s">
        <v>175</v>
      </c>
      <c r="D35" s="288">
        <v>1200000</v>
      </c>
      <c r="E35" s="65">
        <f t="shared" si="9"/>
        <v>0</v>
      </c>
      <c r="F35" s="68">
        <f t="shared" si="10"/>
        <v>0</v>
      </c>
      <c r="G35" s="403"/>
      <c r="H35" s="138"/>
      <c r="I35" s="138"/>
      <c r="J35" s="138"/>
      <c r="K35" s="138"/>
      <c r="L35" s="138"/>
      <c r="M35" s="138"/>
      <c r="N35" s="138"/>
      <c r="O35" s="406"/>
      <c r="P35" s="340"/>
      <c r="Q35" s="340"/>
      <c r="R35" s="344"/>
      <c r="S35" s="16"/>
    </row>
    <row r="36" spans="1:26" ht="15.75" customHeight="1">
      <c r="A36" s="408"/>
      <c r="B36" s="398" t="s">
        <v>177</v>
      </c>
      <c r="C36" s="410" t="s">
        <v>178</v>
      </c>
      <c r="D36" s="412">
        <v>60000</v>
      </c>
      <c r="E36" s="414">
        <f t="shared" si="9"/>
        <v>0</v>
      </c>
      <c r="F36" s="416">
        <f t="shared" si="10"/>
        <v>0</v>
      </c>
      <c r="G36" s="412"/>
      <c r="H36" s="418"/>
      <c r="I36" s="418"/>
      <c r="J36" s="418"/>
      <c r="K36" s="418"/>
      <c r="L36" s="418"/>
      <c r="M36" s="418"/>
      <c r="N36" s="418"/>
      <c r="O36" s="418"/>
      <c r="P36" s="420"/>
      <c r="Q36" s="420"/>
      <c r="R36" s="421"/>
      <c r="S36" s="332"/>
      <c r="T36" s="333"/>
      <c r="U36" s="333"/>
      <c r="V36" s="333"/>
      <c r="W36" s="333"/>
      <c r="X36" s="333"/>
      <c r="Y36" s="333"/>
      <c r="Z36" s="333"/>
    </row>
    <row r="37" spans="1:26" ht="15.75" customHeight="1">
      <c r="A37" s="423"/>
      <c r="B37" s="425"/>
      <c r="C37" s="426"/>
      <c r="D37" s="429">
        <f>SUM(D34:D36)</f>
        <v>2360000</v>
      </c>
      <c r="E37" s="431"/>
      <c r="F37" s="432"/>
      <c r="G37" s="434"/>
      <c r="H37" s="435"/>
      <c r="I37" s="435"/>
      <c r="J37" s="435"/>
      <c r="K37" s="435"/>
      <c r="L37" s="435"/>
      <c r="M37" s="435"/>
      <c r="N37" s="435"/>
      <c r="O37" s="435"/>
      <c r="P37" s="437"/>
      <c r="Q37" s="437"/>
      <c r="R37" s="438"/>
      <c r="S37" s="439"/>
      <c r="T37" s="441"/>
      <c r="U37" s="441"/>
      <c r="V37" s="441"/>
      <c r="W37" s="441"/>
      <c r="X37" s="441"/>
      <c r="Y37" s="441"/>
      <c r="Z37" s="441"/>
    </row>
    <row r="38" spans="1:26" ht="16.5" customHeight="1">
      <c r="A38" s="443" t="s">
        <v>181</v>
      </c>
      <c r="B38" s="445"/>
      <c r="C38" s="447" t="s">
        <v>183</v>
      </c>
      <c r="D38" s="449">
        <v>1281000</v>
      </c>
      <c r="E38" s="452">
        <f>F38/D38*1</f>
        <v>0</v>
      </c>
      <c r="F38" s="454">
        <v>0</v>
      </c>
      <c r="G38" s="449"/>
      <c r="H38" s="456"/>
      <c r="I38" s="456"/>
      <c r="J38" s="458"/>
      <c r="K38" s="458"/>
      <c r="L38" s="460"/>
      <c r="M38" s="462"/>
      <c r="N38" s="449"/>
      <c r="O38" s="449"/>
      <c r="P38" s="449"/>
      <c r="Q38" s="458"/>
      <c r="R38" s="463"/>
      <c r="S38" s="332"/>
      <c r="T38" s="333"/>
      <c r="U38" s="333"/>
      <c r="V38" s="333"/>
      <c r="W38" s="333"/>
      <c r="X38" s="333"/>
      <c r="Y38" s="333"/>
      <c r="Z38" s="333"/>
    </row>
    <row r="39" spans="1:26" ht="16.5" customHeight="1">
      <c r="A39" s="464"/>
      <c r="B39" s="465"/>
      <c r="C39" s="466"/>
      <c r="D39" s="467">
        <v>1281000</v>
      </c>
      <c r="E39" s="469"/>
      <c r="F39" s="467">
        <f>SUM(F38)</f>
        <v>0</v>
      </c>
      <c r="G39" s="471"/>
      <c r="H39" s="471"/>
      <c r="I39" s="471"/>
      <c r="J39" s="472"/>
      <c r="K39" s="472"/>
      <c r="L39" s="473"/>
      <c r="M39" s="474"/>
      <c r="N39" s="475"/>
      <c r="O39" s="475"/>
      <c r="P39" s="475"/>
      <c r="Q39" s="472"/>
      <c r="R39" s="472"/>
      <c r="S39" s="332"/>
      <c r="T39" s="332"/>
      <c r="U39" s="2"/>
      <c r="V39" s="2"/>
      <c r="W39" s="2"/>
      <c r="X39" s="2"/>
      <c r="Y39" s="2"/>
      <c r="Z39" s="2"/>
    </row>
    <row r="40" spans="1:26" ht="19.5" customHeight="1">
      <c r="A40" s="639" t="s">
        <v>191</v>
      </c>
      <c r="B40" s="636"/>
      <c r="C40" s="640"/>
      <c r="D40" s="479">
        <f>D39+D37+D32+D27+D23+D9+D17+D19</f>
        <v>11189000</v>
      </c>
      <c r="E40" s="481"/>
      <c r="F40" s="485">
        <f>G40+H40+I40+J40+K40+L40+M40+N40+O40+P40+Q40+R40</f>
        <v>832665.9</v>
      </c>
      <c r="G40" s="487">
        <f t="shared" ref="G40:P40" si="11">SUM(G4:G38)</f>
        <v>831700.1</v>
      </c>
      <c r="H40" s="491">
        <f t="shared" si="11"/>
        <v>965.8</v>
      </c>
      <c r="I40" s="491">
        <f t="shared" si="11"/>
        <v>0</v>
      </c>
      <c r="J40" s="491">
        <f t="shared" si="11"/>
        <v>0</v>
      </c>
      <c r="K40" s="491">
        <f t="shared" si="11"/>
        <v>0</v>
      </c>
      <c r="L40" s="491">
        <f t="shared" si="11"/>
        <v>0</v>
      </c>
      <c r="M40" s="491">
        <f t="shared" si="11"/>
        <v>0</v>
      </c>
      <c r="N40" s="491">
        <f t="shared" si="11"/>
        <v>0</v>
      </c>
      <c r="O40" s="491">
        <f t="shared" si="11"/>
        <v>0</v>
      </c>
      <c r="P40" s="491">
        <f t="shared" si="11"/>
        <v>0</v>
      </c>
      <c r="Q40" s="491"/>
      <c r="R40" s="495"/>
      <c r="S40" s="14"/>
      <c r="T40" s="497"/>
      <c r="U40" s="497"/>
      <c r="V40" s="497"/>
      <c r="W40" s="497"/>
      <c r="X40" s="497"/>
      <c r="Y40" s="497"/>
      <c r="Z40" s="497"/>
    </row>
    <row r="41" spans="1:26" ht="18.75" customHeight="1">
      <c r="A41" s="499"/>
      <c r="B41" s="501"/>
      <c r="C41" s="503"/>
      <c r="D41" s="505"/>
      <c r="E41" s="506"/>
      <c r="F41" s="510">
        <f>SUM(F4:F40)</f>
        <v>1665331.8</v>
      </c>
      <c r="G41" s="511"/>
      <c r="H41" s="511"/>
      <c r="I41" s="511"/>
      <c r="J41" s="513"/>
      <c r="K41" s="513"/>
      <c r="L41" s="513"/>
      <c r="M41" s="513"/>
      <c r="N41" s="515"/>
      <c r="O41" s="515"/>
      <c r="P41" s="513"/>
      <c r="Q41" s="513"/>
      <c r="R41" s="511"/>
      <c r="S41" s="16"/>
    </row>
    <row r="42" spans="1:26" ht="18.75" customHeight="1">
      <c r="A42" s="516"/>
      <c r="B42" s="518"/>
      <c r="C42" s="521"/>
      <c r="D42" s="523"/>
      <c r="E42" s="525"/>
      <c r="F42" s="526"/>
      <c r="G42" s="528"/>
      <c r="H42" s="528"/>
      <c r="I42" s="528"/>
      <c r="J42" s="530"/>
      <c r="K42" s="530"/>
      <c r="L42" s="530"/>
      <c r="M42" s="530"/>
      <c r="N42" s="531"/>
      <c r="O42" s="531"/>
      <c r="P42" s="530"/>
      <c r="Q42" s="530"/>
      <c r="R42" s="528"/>
      <c r="S42" s="16"/>
    </row>
    <row r="43" spans="1:26" ht="21" customHeight="1">
      <c r="A43" s="532"/>
      <c r="B43" s="533"/>
      <c r="C43" s="534"/>
      <c r="D43" s="535">
        <f>D40-F40</f>
        <v>10356334.1</v>
      </c>
      <c r="E43" s="536"/>
      <c r="F43" s="510">
        <f>G43+H43+I43+J43+K43+L43+M43+N43+O43+P43+Q43+R43</f>
        <v>0</v>
      </c>
      <c r="G43" s="511"/>
      <c r="H43" s="511"/>
      <c r="I43" s="511"/>
      <c r="J43" s="513"/>
      <c r="K43" s="513"/>
      <c r="L43" s="513"/>
      <c r="M43" s="513"/>
      <c r="N43" s="515"/>
      <c r="O43" s="515"/>
      <c r="P43" s="513"/>
      <c r="Q43" s="513"/>
      <c r="R43" s="511"/>
      <c r="S43" s="16"/>
    </row>
    <row r="44" spans="1:26" ht="15.75" customHeight="1">
      <c r="A44" s="2"/>
      <c r="B44" s="2"/>
      <c r="C44" s="2"/>
      <c r="D44" s="538"/>
      <c r="E44" s="2"/>
      <c r="F44" s="2"/>
      <c r="G44" s="14"/>
      <c r="H44" s="14"/>
      <c r="I44" s="14"/>
      <c r="J44" s="14"/>
      <c r="K44" s="14"/>
      <c r="L44" s="14"/>
      <c r="M44" s="14"/>
      <c r="N44" s="7"/>
      <c r="O44" s="7"/>
      <c r="P44" s="14"/>
      <c r="Q44" s="14"/>
      <c r="R44" s="12"/>
      <c r="S44" s="16"/>
    </row>
    <row r="45" spans="1:26" ht="15.75" customHeight="1">
      <c r="A45" s="2"/>
      <c r="B45" s="2"/>
      <c r="C45" s="2"/>
      <c r="D45" s="538"/>
      <c r="E45" s="2"/>
      <c r="F45" s="2"/>
      <c r="G45" s="14"/>
      <c r="H45" s="14"/>
      <c r="I45" s="14"/>
      <c r="J45" s="14"/>
      <c r="K45" s="14"/>
      <c r="L45" s="14"/>
      <c r="M45" s="14"/>
      <c r="N45" s="7"/>
      <c r="O45" s="7"/>
      <c r="P45" s="14"/>
      <c r="Q45" s="14"/>
      <c r="R45" s="12"/>
      <c r="S45" s="16"/>
    </row>
    <row r="46" spans="1:26" ht="15.75" customHeight="1">
      <c r="A46" s="2"/>
      <c r="B46" s="2"/>
      <c r="C46" s="2"/>
      <c r="D46" s="538"/>
      <c r="E46" s="2"/>
      <c r="F46" s="2"/>
      <c r="G46" s="14"/>
      <c r="H46" s="14"/>
      <c r="I46" s="14"/>
      <c r="J46" s="14"/>
      <c r="K46" s="14"/>
      <c r="L46" s="14"/>
      <c r="M46" s="14"/>
      <c r="N46" s="14"/>
      <c r="O46" s="7"/>
      <c r="P46" s="14"/>
      <c r="Q46" s="14"/>
      <c r="R46" s="12"/>
      <c r="S46" s="16"/>
    </row>
    <row r="47" spans="1:26" ht="15.75" customHeight="1">
      <c r="A47" s="2"/>
      <c r="B47" s="2"/>
      <c r="C47" s="2"/>
      <c r="D47" s="538"/>
      <c r="E47" s="2"/>
      <c r="F47" s="2"/>
      <c r="G47" s="14"/>
      <c r="H47" s="14"/>
      <c r="I47" s="14"/>
      <c r="J47" s="14"/>
      <c r="K47" s="14"/>
      <c r="L47" s="14"/>
      <c r="M47" s="14"/>
      <c r="N47" s="14"/>
      <c r="O47" s="7"/>
      <c r="P47" s="14"/>
      <c r="Q47" s="14"/>
      <c r="R47" s="12"/>
      <c r="S47" s="16"/>
    </row>
    <row r="48" spans="1:26" ht="15.75" customHeight="1">
      <c r="A48" s="2"/>
      <c r="B48" s="2"/>
      <c r="C48" s="2"/>
      <c r="D48" s="538"/>
      <c r="E48" s="2"/>
      <c r="F48" s="2"/>
      <c r="G48" s="14"/>
      <c r="H48" s="14"/>
      <c r="I48" s="14"/>
      <c r="J48" s="14"/>
      <c r="K48" s="14"/>
      <c r="L48" s="14"/>
      <c r="M48" s="14"/>
      <c r="N48" s="14"/>
      <c r="O48" s="7"/>
      <c r="P48" s="14"/>
      <c r="Q48" s="14"/>
      <c r="R48" s="12"/>
      <c r="S48" s="16"/>
    </row>
    <row r="49" spans="1:19" ht="15.75" customHeight="1">
      <c r="A49" s="2"/>
      <c r="B49" s="2"/>
      <c r="C49" s="2"/>
      <c r="D49" s="538"/>
      <c r="E49" s="2"/>
      <c r="F49" s="2"/>
      <c r="G49" s="14"/>
      <c r="H49" s="14"/>
      <c r="I49" s="14"/>
      <c r="J49" s="14"/>
      <c r="K49" s="14"/>
      <c r="L49" s="14"/>
      <c r="M49" s="14"/>
      <c r="N49" s="14"/>
      <c r="O49" s="7"/>
      <c r="P49" s="14"/>
      <c r="Q49" s="14"/>
      <c r="R49" s="12"/>
      <c r="S49" s="16"/>
    </row>
    <row r="50" spans="1:19" ht="15.75" customHeight="1">
      <c r="A50" s="2"/>
      <c r="B50" s="2"/>
      <c r="C50" s="2"/>
      <c r="D50" s="538"/>
      <c r="E50" s="2"/>
      <c r="F50" s="2"/>
      <c r="G50" s="14"/>
      <c r="H50" s="14"/>
      <c r="I50" s="14"/>
      <c r="J50" s="14"/>
      <c r="K50" s="14"/>
      <c r="L50" s="14"/>
      <c r="M50" s="14"/>
      <c r="N50" s="14"/>
      <c r="O50" s="7"/>
      <c r="P50" s="14"/>
      <c r="Q50" s="14"/>
      <c r="R50" s="12"/>
      <c r="S50" s="16"/>
    </row>
    <row r="51" spans="1:19" ht="15.75" customHeight="1">
      <c r="A51" s="2"/>
      <c r="B51" s="2"/>
      <c r="C51" s="2"/>
      <c r="D51" s="538"/>
      <c r="E51" s="2"/>
      <c r="F51" s="2"/>
      <c r="G51" s="14"/>
      <c r="H51" s="14"/>
      <c r="I51" s="14"/>
      <c r="J51" s="14"/>
      <c r="K51" s="14"/>
      <c r="L51" s="14"/>
      <c r="M51" s="14"/>
      <c r="N51" s="14"/>
      <c r="O51" s="7"/>
      <c r="P51" s="14"/>
      <c r="Q51" s="14"/>
      <c r="R51" s="12"/>
      <c r="S51" s="16"/>
    </row>
    <row r="52" spans="1:19" ht="15.75" customHeight="1">
      <c r="A52" s="2"/>
      <c r="B52" s="2"/>
      <c r="C52" s="2"/>
      <c r="D52" s="538"/>
      <c r="E52" s="2"/>
      <c r="F52" s="2"/>
      <c r="G52" s="14"/>
      <c r="H52" s="14"/>
      <c r="I52" s="14"/>
      <c r="J52" s="14"/>
      <c r="K52" s="14"/>
      <c r="L52" s="14"/>
      <c r="M52" s="14"/>
      <c r="N52" s="14"/>
      <c r="O52" s="7"/>
      <c r="P52" s="14"/>
      <c r="Q52" s="14"/>
      <c r="R52" s="12"/>
      <c r="S52" s="16"/>
    </row>
    <row r="53" spans="1:19" ht="15.75" customHeight="1">
      <c r="A53" s="2"/>
      <c r="B53" s="2"/>
      <c r="C53" s="2"/>
      <c r="D53" s="538"/>
      <c r="E53" s="2"/>
      <c r="F53" s="2"/>
      <c r="G53" s="14"/>
      <c r="H53" s="14"/>
      <c r="I53" s="14"/>
      <c r="J53" s="14"/>
      <c r="K53" s="14"/>
      <c r="L53" s="14"/>
      <c r="M53" s="14"/>
      <c r="N53" s="14"/>
      <c r="O53" s="7"/>
      <c r="P53" s="14"/>
      <c r="Q53" s="14"/>
      <c r="R53" s="12"/>
      <c r="S53" s="16"/>
    </row>
    <row r="54" spans="1:19" ht="15.75" customHeight="1">
      <c r="A54" s="2"/>
      <c r="B54" s="2"/>
      <c r="C54" s="2"/>
      <c r="D54" s="538"/>
      <c r="E54" s="2"/>
      <c r="F54" s="2"/>
      <c r="G54" s="14"/>
      <c r="H54" s="14"/>
      <c r="I54" s="14"/>
      <c r="J54" s="14"/>
      <c r="K54" s="14"/>
      <c r="L54" s="14"/>
      <c r="M54" s="14"/>
      <c r="N54" s="14"/>
      <c r="O54" s="7"/>
      <c r="P54" s="14"/>
      <c r="Q54" s="14"/>
      <c r="R54" s="12"/>
      <c r="S54" s="16"/>
    </row>
    <row r="55" spans="1:19" ht="15.75" customHeight="1">
      <c r="A55" s="2"/>
      <c r="B55" s="2"/>
      <c r="C55" s="2"/>
      <c r="D55" s="538"/>
      <c r="E55" s="2"/>
      <c r="F55" s="2"/>
      <c r="G55" s="14"/>
      <c r="H55" s="14"/>
      <c r="I55" s="14"/>
      <c r="J55" s="14"/>
      <c r="K55" s="14"/>
      <c r="L55" s="14"/>
      <c r="M55" s="14"/>
      <c r="N55" s="14"/>
      <c r="O55" s="7"/>
      <c r="P55" s="14"/>
      <c r="Q55" s="14"/>
      <c r="R55" s="12"/>
      <c r="S55" s="16"/>
    </row>
    <row r="56" spans="1:19" ht="15.75" customHeight="1">
      <c r="A56" s="2"/>
      <c r="B56" s="2"/>
      <c r="C56" s="2"/>
      <c r="D56" s="538"/>
      <c r="E56" s="2"/>
      <c r="F56" s="2"/>
      <c r="G56" s="14"/>
      <c r="H56" s="14"/>
      <c r="I56" s="14"/>
      <c r="J56" s="14"/>
      <c r="K56" s="14"/>
      <c r="L56" s="14"/>
      <c r="M56" s="14"/>
      <c r="N56" s="14"/>
      <c r="O56" s="7"/>
      <c r="P56" s="14"/>
      <c r="Q56" s="14"/>
      <c r="R56" s="12"/>
      <c r="S56" s="16"/>
    </row>
    <row r="57" spans="1:19" ht="15.75" customHeight="1">
      <c r="A57" s="2"/>
      <c r="B57" s="2"/>
      <c r="C57" s="2"/>
      <c r="D57" s="538"/>
      <c r="E57" s="2"/>
      <c r="F57" s="2"/>
      <c r="G57" s="14"/>
      <c r="H57" s="14"/>
      <c r="I57" s="14"/>
      <c r="J57" s="14"/>
      <c r="K57" s="14"/>
      <c r="L57" s="14"/>
      <c r="M57" s="14"/>
      <c r="N57" s="14"/>
      <c r="O57" s="7"/>
      <c r="P57" s="14"/>
      <c r="Q57" s="14"/>
      <c r="R57" s="12"/>
      <c r="S57" s="16"/>
    </row>
    <row r="58" spans="1:19" ht="15.75" customHeight="1">
      <c r="A58" s="2"/>
      <c r="B58" s="2"/>
      <c r="C58" s="2"/>
      <c r="D58" s="538"/>
      <c r="E58" s="2"/>
      <c r="F58" s="2"/>
      <c r="G58" s="14"/>
      <c r="H58" s="14"/>
      <c r="I58" s="14"/>
      <c r="J58" s="14"/>
      <c r="K58" s="14"/>
      <c r="L58" s="14"/>
      <c r="M58" s="14"/>
      <c r="N58" s="14"/>
      <c r="O58" s="7"/>
      <c r="P58" s="14"/>
      <c r="Q58" s="14"/>
      <c r="R58" s="12"/>
      <c r="S58" s="16"/>
    </row>
    <row r="59" spans="1:19" ht="15.75" customHeight="1">
      <c r="A59" s="2"/>
      <c r="B59" s="2"/>
      <c r="C59" s="2"/>
      <c r="D59" s="538"/>
      <c r="E59" s="2"/>
      <c r="F59" s="2"/>
      <c r="G59" s="14"/>
      <c r="H59" s="14"/>
      <c r="I59" s="14"/>
      <c r="J59" s="14"/>
      <c r="K59" s="14"/>
      <c r="L59" s="14"/>
      <c r="M59" s="14"/>
      <c r="N59" s="14"/>
      <c r="O59" s="7"/>
      <c r="P59" s="14"/>
      <c r="Q59" s="14"/>
      <c r="R59" s="12"/>
      <c r="S59" s="16"/>
    </row>
    <row r="60" spans="1:19" ht="15.75" customHeight="1">
      <c r="A60" s="2"/>
      <c r="B60" s="2"/>
      <c r="C60" s="2"/>
      <c r="D60" s="538"/>
      <c r="E60" s="2"/>
      <c r="F60" s="2"/>
      <c r="G60" s="14"/>
      <c r="H60" s="14"/>
      <c r="I60" s="14"/>
      <c r="J60" s="14"/>
      <c r="K60" s="14"/>
      <c r="L60" s="14"/>
      <c r="M60" s="14"/>
      <c r="N60" s="14"/>
      <c r="O60" s="7"/>
      <c r="P60" s="14"/>
      <c r="Q60" s="14"/>
      <c r="R60" s="12"/>
      <c r="S60" s="16"/>
    </row>
    <row r="61" spans="1:19" ht="15.75" customHeight="1">
      <c r="A61" s="2"/>
      <c r="B61" s="2"/>
      <c r="C61" s="2"/>
      <c r="D61" s="538"/>
      <c r="E61" s="2"/>
      <c r="F61" s="2"/>
      <c r="G61" s="14"/>
      <c r="H61" s="14"/>
      <c r="I61" s="14"/>
      <c r="J61" s="14"/>
      <c r="K61" s="14"/>
      <c r="L61" s="14"/>
      <c r="M61" s="14"/>
      <c r="N61" s="14"/>
      <c r="O61" s="7"/>
      <c r="P61" s="14"/>
      <c r="Q61" s="14"/>
      <c r="R61" s="12"/>
      <c r="S61" s="16"/>
    </row>
    <row r="62" spans="1:19" ht="15.75" customHeight="1">
      <c r="A62" s="2"/>
      <c r="B62" s="2"/>
      <c r="C62" s="2"/>
      <c r="D62" s="538"/>
      <c r="E62" s="2"/>
      <c r="F62" s="2"/>
      <c r="G62" s="14"/>
      <c r="H62" s="14"/>
      <c r="I62" s="14"/>
      <c r="J62" s="14"/>
      <c r="K62" s="14"/>
      <c r="L62" s="14"/>
      <c r="M62" s="14"/>
      <c r="N62" s="14"/>
      <c r="O62" s="7"/>
      <c r="P62" s="14"/>
      <c r="Q62" s="14"/>
      <c r="R62" s="12"/>
      <c r="S62" s="16"/>
    </row>
    <row r="63" spans="1:19" ht="15.75" customHeight="1">
      <c r="A63" s="2"/>
      <c r="B63" s="2"/>
      <c r="C63" s="2"/>
      <c r="D63" s="538"/>
      <c r="E63" s="2"/>
      <c r="F63" s="2"/>
      <c r="G63" s="14"/>
      <c r="H63" s="14"/>
      <c r="I63" s="14"/>
      <c r="J63" s="14"/>
      <c r="K63" s="14"/>
      <c r="L63" s="14"/>
      <c r="M63" s="14"/>
      <c r="N63" s="14"/>
      <c r="O63" s="7"/>
      <c r="P63" s="14"/>
      <c r="Q63" s="14"/>
      <c r="R63" s="12"/>
      <c r="S63" s="16"/>
    </row>
    <row r="64" spans="1:19" ht="15.75" customHeight="1">
      <c r="A64" s="2"/>
      <c r="B64" s="2"/>
      <c r="C64" s="2"/>
      <c r="D64" s="538"/>
      <c r="E64" s="2"/>
      <c r="F64" s="2"/>
      <c r="G64" s="14"/>
      <c r="H64" s="14"/>
      <c r="I64" s="14"/>
      <c r="J64" s="14"/>
      <c r="K64" s="14"/>
      <c r="L64" s="14"/>
      <c r="M64" s="14"/>
      <c r="N64" s="14"/>
      <c r="O64" s="7"/>
      <c r="P64" s="14"/>
      <c r="Q64" s="14"/>
      <c r="R64" s="12"/>
      <c r="S64" s="16"/>
    </row>
    <row r="65" spans="1:19" ht="15.75" customHeight="1">
      <c r="A65" s="2"/>
      <c r="B65" s="2"/>
      <c r="C65" s="2"/>
      <c r="D65" s="538"/>
      <c r="E65" s="2"/>
      <c r="F65" s="2"/>
      <c r="G65" s="14"/>
      <c r="H65" s="14"/>
      <c r="I65" s="14"/>
      <c r="J65" s="14"/>
      <c r="K65" s="14"/>
      <c r="L65" s="14"/>
      <c r="M65" s="14"/>
      <c r="N65" s="14"/>
      <c r="O65" s="7"/>
      <c r="P65" s="14"/>
      <c r="Q65" s="14"/>
      <c r="R65" s="12"/>
      <c r="S65" s="16"/>
    </row>
    <row r="66" spans="1:19" ht="15.75" customHeight="1">
      <c r="A66" s="2"/>
      <c r="B66" s="2"/>
      <c r="C66" s="2"/>
      <c r="D66" s="538"/>
      <c r="E66" s="2"/>
      <c r="F66" s="2"/>
      <c r="G66" s="14"/>
      <c r="H66" s="14"/>
      <c r="I66" s="14"/>
      <c r="J66" s="14"/>
      <c r="K66" s="14"/>
      <c r="L66" s="14"/>
      <c r="M66" s="14"/>
      <c r="N66" s="14"/>
      <c r="O66" s="7"/>
      <c r="P66" s="14"/>
      <c r="Q66" s="14"/>
      <c r="R66" s="12"/>
      <c r="S66" s="16"/>
    </row>
    <row r="67" spans="1:19" ht="15.75" customHeight="1">
      <c r="A67" s="2"/>
      <c r="B67" s="2"/>
      <c r="C67" s="2"/>
      <c r="D67" s="538"/>
      <c r="E67" s="2"/>
      <c r="F67" s="2"/>
      <c r="G67" s="14"/>
      <c r="H67" s="14"/>
      <c r="I67" s="14"/>
      <c r="J67" s="14"/>
      <c r="K67" s="14"/>
      <c r="L67" s="14"/>
      <c r="M67" s="14"/>
      <c r="N67" s="14"/>
      <c r="O67" s="7"/>
      <c r="P67" s="14"/>
      <c r="Q67" s="14"/>
      <c r="R67" s="12"/>
      <c r="S67" s="16"/>
    </row>
    <row r="68" spans="1:19" ht="15.75" customHeight="1">
      <c r="A68" s="2"/>
      <c r="B68" s="2"/>
      <c r="C68" s="2"/>
      <c r="D68" s="538"/>
      <c r="E68" s="2"/>
      <c r="F68" s="2"/>
      <c r="G68" s="14"/>
      <c r="H68" s="14"/>
      <c r="I68" s="14"/>
      <c r="J68" s="14"/>
      <c r="K68" s="14"/>
      <c r="L68" s="14"/>
      <c r="M68" s="14"/>
      <c r="N68" s="14"/>
      <c r="O68" s="7"/>
      <c r="P68" s="14"/>
      <c r="Q68" s="14"/>
      <c r="R68" s="12"/>
      <c r="S68" s="16"/>
    </row>
    <row r="69" spans="1:19" ht="15.75" customHeight="1">
      <c r="A69" s="2"/>
      <c r="B69" s="2"/>
      <c r="C69" s="2"/>
      <c r="D69" s="538"/>
      <c r="E69" s="2"/>
      <c r="F69" s="2"/>
      <c r="G69" s="14"/>
      <c r="H69" s="14"/>
      <c r="I69" s="14"/>
      <c r="J69" s="14"/>
      <c r="K69" s="14"/>
      <c r="L69" s="14"/>
      <c r="M69" s="14"/>
      <c r="N69" s="14"/>
      <c r="O69" s="7"/>
      <c r="P69" s="14"/>
      <c r="Q69" s="14"/>
      <c r="R69" s="12"/>
      <c r="S69" s="16"/>
    </row>
    <row r="70" spans="1:19" ht="15.75" customHeight="1">
      <c r="A70" s="2"/>
      <c r="B70" s="2"/>
      <c r="C70" s="2"/>
      <c r="D70" s="538"/>
      <c r="E70" s="2"/>
      <c r="F70" s="2"/>
      <c r="G70" s="14"/>
      <c r="H70" s="14"/>
      <c r="I70" s="14"/>
      <c r="J70" s="14"/>
      <c r="K70" s="14"/>
      <c r="L70" s="14"/>
      <c r="M70" s="14"/>
      <c r="N70" s="14"/>
      <c r="O70" s="7"/>
      <c r="P70" s="14"/>
      <c r="Q70" s="14"/>
      <c r="R70" s="12"/>
      <c r="S70" s="16"/>
    </row>
    <row r="71" spans="1:19" ht="15.75" customHeight="1">
      <c r="A71" s="2"/>
      <c r="B71" s="2"/>
      <c r="C71" s="2"/>
      <c r="D71" s="538"/>
      <c r="E71" s="2"/>
      <c r="F71" s="2"/>
      <c r="G71" s="14"/>
      <c r="H71" s="14"/>
      <c r="I71" s="14"/>
      <c r="J71" s="14"/>
      <c r="K71" s="14"/>
      <c r="L71" s="14"/>
      <c r="M71" s="14"/>
      <c r="N71" s="14"/>
      <c r="O71" s="7"/>
      <c r="P71" s="14"/>
      <c r="Q71" s="14"/>
      <c r="R71" s="12"/>
      <c r="S71" s="16"/>
    </row>
    <row r="72" spans="1:19" ht="15.75" customHeight="1">
      <c r="A72" s="2"/>
      <c r="B72" s="2"/>
      <c r="C72" s="2"/>
      <c r="D72" s="538"/>
      <c r="E72" s="2"/>
      <c r="F72" s="2"/>
      <c r="G72" s="14"/>
      <c r="H72" s="14"/>
      <c r="I72" s="14"/>
      <c r="J72" s="14"/>
      <c r="K72" s="14"/>
      <c r="L72" s="14"/>
      <c r="M72" s="14"/>
      <c r="N72" s="14"/>
      <c r="O72" s="7"/>
      <c r="P72" s="14"/>
      <c r="Q72" s="14"/>
      <c r="R72" s="12"/>
      <c r="S72" s="16"/>
    </row>
    <row r="73" spans="1:19" ht="15.75" customHeight="1">
      <c r="A73" s="2"/>
      <c r="B73" s="2"/>
      <c r="C73" s="2"/>
      <c r="D73" s="538"/>
      <c r="E73" s="2"/>
      <c r="F73" s="2"/>
      <c r="G73" s="14"/>
      <c r="H73" s="14"/>
      <c r="I73" s="14"/>
      <c r="J73" s="14"/>
      <c r="K73" s="14"/>
      <c r="L73" s="14"/>
      <c r="M73" s="14"/>
      <c r="N73" s="14"/>
      <c r="O73" s="7"/>
      <c r="P73" s="14"/>
      <c r="Q73" s="14"/>
      <c r="R73" s="12"/>
      <c r="S73" s="16"/>
    </row>
    <row r="74" spans="1:19" ht="15.75" customHeight="1">
      <c r="A74" s="2"/>
      <c r="B74" s="2"/>
      <c r="C74" s="2"/>
      <c r="D74" s="538"/>
      <c r="E74" s="2"/>
      <c r="F74" s="2"/>
      <c r="G74" s="14"/>
      <c r="H74" s="14"/>
      <c r="I74" s="14"/>
      <c r="J74" s="14"/>
      <c r="K74" s="14"/>
      <c r="L74" s="14"/>
      <c r="M74" s="14"/>
      <c r="N74" s="14"/>
      <c r="O74" s="7"/>
      <c r="P74" s="14"/>
      <c r="Q74" s="14"/>
      <c r="R74" s="12"/>
      <c r="S74" s="16"/>
    </row>
    <row r="75" spans="1:19" ht="15.75" customHeight="1">
      <c r="A75" s="2"/>
      <c r="B75" s="2"/>
      <c r="C75" s="2"/>
      <c r="D75" s="538"/>
      <c r="E75" s="2"/>
      <c r="F75" s="2"/>
      <c r="G75" s="14"/>
      <c r="H75" s="14"/>
      <c r="I75" s="14"/>
      <c r="J75" s="14"/>
      <c r="K75" s="14"/>
      <c r="L75" s="14"/>
      <c r="M75" s="14"/>
      <c r="N75" s="14"/>
      <c r="O75" s="7"/>
      <c r="P75" s="14"/>
      <c r="Q75" s="14"/>
      <c r="R75" s="12"/>
      <c r="S75" s="16"/>
    </row>
    <row r="76" spans="1:19" ht="15.75" customHeight="1">
      <c r="A76" s="2"/>
      <c r="B76" s="2"/>
      <c r="C76" s="2"/>
      <c r="D76" s="538"/>
      <c r="E76" s="2"/>
      <c r="F76" s="2"/>
      <c r="G76" s="14"/>
      <c r="H76" s="14"/>
      <c r="I76" s="14"/>
      <c r="J76" s="14"/>
      <c r="K76" s="14"/>
      <c r="L76" s="14"/>
      <c r="M76" s="14"/>
      <c r="N76" s="14"/>
      <c r="O76" s="7"/>
      <c r="P76" s="14"/>
      <c r="Q76" s="14"/>
      <c r="R76" s="12"/>
      <c r="S76" s="16"/>
    </row>
    <row r="77" spans="1:19" ht="15.75" customHeight="1">
      <c r="A77" s="2"/>
      <c r="B77" s="2"/>
      <c r="C77" s="2"/>
      <c r="D77" s="538"/>
      <c r="E77" s="2"/>
      <c r="F77" s="2"/>
      <c r="G77" s="14"/>
      <c r="H77" s="14"/>
      <c r="I77" s="14"/>
      <c r="J77" s="14"/>
      <c r="K77" s="14"/>
      <c r="L77" s="14"/>
      <c r="M77" s="14"/>
      <c r="N77" s="14"/>
      <c r="O77" s="7"/>
      <c r="P77" s="14"/>
      <c r="Q77" s="14"/>
      <c r="R77" s="12"/>
      <c r="S77" s="16"/>
    </row>
    <row r="78" spans="1:19" ht="15.75" customHeight="1">
      <c r="A78" s="2"/>
      <c r="B78" s="2"/>
      <c r="C78" s="2"/>
      <c r="D78" s="538"/>
      <c r="E78" s="2"/>
      <c r="F78" s="2"/>
      <c r="G78" s="14"/>
      <c r="H78" s="14"/>
      <c r="I78" s="14"/>
      <c r="J78" s="14"/>
      <c r="K78" s="14"/>
      <c r="L78" s="14"/>
      <c r="M78" s="14"/>
      <c r="N78" s="14"/>
      <c r="O78" s="7"/>
      <c r="P78" s="14"/>
      <c r="Q78" s="14"/>
      <c r="R78" s="12"/>
      <c r="S78" s="16"/>
    </row>
    <row r="79" spans="1:19" ht="15.75" customHeight="1">
      <c r="A79" s="2"/>
      <c r="B79" s="2"/>
      <c r="C79" s="2"/>
      <c r="D79" s="538"/>
      <c r="E79" s="2"/>
      <c r="F79" s="2"/>
      <c r="G79" s="14"/>
      <c r="H79" s="14"/>
      <c r="I79" s="14"/>
      <c r="J79" s="14"/>
      <c r="K79" s="14"/>
      <c r="L79" s="14"/>
      <c r="M79" s="14"/>
      <c r="N79" s="14"/>
      <c r="O79" s="7"/>
      <c r="P79" s="14"/>
      <c r="Q79" s="14"/>
      <c r="R79" s="12"/>
      <c r="S79" s="16"/>
    </row>
    <row r="80" spans="1:19" ht="15.75" customHeight="1">
      <c r="A80" s="2"/>
      <c r="B80" s="2"/>
      <c r="C80" s="2"/>
      <c r="D80" s="538"/>
      <c r="E80" s="2"/>
      <c r="F80" s="2"/>
      <c r="G80" s="14"/>
      <c r="H80" s="14"/>
      <c r="I80" s="14"/>
      <c r="J80" s="14"/>
      <c r="K80" s="14"/>
      <c r="L80" s="14"/>
      <c r="M80" s="14"/>
      <c r="N80" s="14"/>
      <c r="O80" s="7"/>
      <c r="P80" s="14"/>
      <c r="Q80" s="14"/>
      <c r="R80" s="12"/>
      <c r="S80" s="16"/>
    </row>
    <row r="81" spans="1:19" ht="15.75" customHeight="1">
      <c r="A81" s="2"/>
      <c r="B81" s="2"/>
      <c r="C81" s="2"/>
      <c r="D81" s="538"/>
      <c r="E81" s="2"/>
      <c r="F81" s="2"/>
      <c r="G81" s="14"/>
      <c r="H81" s="14"/>
      <c r="I81" s="14"/>
      <c r="J81" s="14"/>
      <c r="K81" s="14"/>
      <c r="L81" s="14"/>
      <c r="M81" s="14"/>
      <c r="N81" s="14"/>
      <c r="O81" s="7"/>
      <c r="P81" s="14"/>
      <c r="Q81" s="14"/>
      <c r="R81" s="12"/>
      <c r="S81" s="16"/>
    </row>
    <row r="82" spans="1:19" ht="15.75" customHeight="1">
      <c r="A82" s="2"/>
      <c r="B82" s="2"/>
      <c r="C82" s="2"/>
      <c r="D82" s="538"/>
      <c r="E82" s="2"/>
      <c r="F82" s="2"/>
      <c r="G82" s="14"/>
      <c r="H82" s="14"/>
      <c r="I82" s="14"/>
      <c r="J82" s="14"/>
      <c r="K82" s="14"/>
      <c r="L82" s="14"/>
      <c r="M82" s="14"/>
      <c r="N82" s="14"/>
      <c r="O82" s="7"/>
      <c r="P82" s="14"/>
      <c r="Q82" s="14"/>
      <c r="R82" s="12"/>
      <c r="S82" s="16"/>
    </row>
    <row r="83" spans="1:19" ht="15.75" customHeight="1">
      <c r="A83" s="2"/>
      <c r="B83" s="2"/>
      <c r="C83" s="2"/>
      <c r="D83" s="538"/>
      <c r="E83" s="2"/>
      <c r="F83" s="2"/>
      <c r="G83" s="14"/>
      <c r="H83" s="14"/>
      <c r="I83" s="14"/>
      <c r="J83" s="14"/>
      <c r="K83" s="14"/>
      <c r="L83" s="14"/>
      <c r="M83" s="14"/>
      <c r="N83" s="14"/>
      <c r="O83" s="7"/>
      <c r="P83" s="14"/>
      <c r="Q83" s="14"/>
      <c r="R83" s="12"/>
      <c r="S83" s="16"/>
    </row>
    <row r="84" spans="1:19" ht="15.75" customHeight="1">
      <c r="A84" s="2"/>
      <c r="B84" s="2"/>
      <c r="C84" s="2"/>
      <c r="D84" s="538"/>
      <c r="E84" s="2"/>
      <c r="F84" s="2"/>
      <c r="G84" s="14"/>
      <c r="H84" s="14"/>
      <c r="I84" s="14"/>
      <c r="J84" s="14"/>
      <c r="K84" s="14"/>
      <c r="L84" s="14"/>
      <c r="M84" s="14"/>
      <c r="N84" s="14"/>
      <c r="O84" s="7"/>
      <c r="P84" s="14"/>
      <c r="Q84" s="14"/>
      <c r="R84" s="12"/>
      <c r="S84" s="16"/>
    </row>
    <row r="85" spans="1:19" ht="15.75" customHeight="1">
      <c r="A85" s="2"/>
      <c r="B85" s="2"/>
      <c r="C85" s="2"/>
      <c r="D85" s="538"/>
      <c r="E85" s="2"/>
      <c r="F85" s="2"/>
      <c r="G85" s="14"/>
      <c r="H85" s="14"/>
      <c r="I85" s="14"/>
      <c r="J85" s="14"/>
      <c r="K85" s="14"/>
      <c r="L85" s="14"/>
      <c r="M85" s="14"/>
      <c r="N85" s="14"/>
      <c r="O85" s="7"/>
      <c r="P85" s="14"/>
      <c r="Q85" s="14"/>
      <c r="R85" s="12"/>
      <c r="S85" s="16"/>
    </row>
    <row r="86" spans="1:19" ht="15.75" customHeight="1">
      <c r="A86" s="2"/>
      <c r="B86" s="2"/>
      <c r="C86" s="2"/>
      <c r="D86" s="538"/>
      <c r="E86" s="2"/>
      <c r="F86" s="2"/>
      <c r="G86" s="14"/>
      <c r="H86" s="14"/>
      <c r="I86" s="14"/>
      <c r="J86" s="14"/>
      <c r="K86" s="14"/>
      <c r="L86" s="14"/>
      <c r="M86" s="14"/>
      <c r="N86" s="14"/>
      <c r="O86" s="7"/>
      <c r="P86" s="14"/>
      <c r="Q86" s="14"/>
      <c r="R86" s="12"/>
      <c r="S86" s="16"/>
    </row>
    <row r="87" spans="1:19" ht="15.75" customHeight="1">
      <c r="A87" s="2"/>
      <c r="B87" s="2"/>
      <c r="C87" s="2"/>
      <c r="D87" s="538"/>
      <c r="E87" s="2"/>
      <c r="F87" s="2"/>
      <c r="G87" s="14"/>
      <c r="H87" s="14"/>
      <c r="I87" s="14"/>
      <c r="J87" s="14"/>
      <c r="K87" s="14"/>
      <c r="L87" s="14"/>
      <c r="M87" s="14"/>
      <c r="N87" s="14"/>
      <c r="O87" s="7"/>
      <c r="P87" s="14"/>
      <c r="Q87" s="14"/>
      <c r="R87" s="12"/>
      <c r="S87" s="16"/>
    </row>
    <row r="88" spans="1:19" ht="15.75" customHeight="1">
      <c r="A88" s="2"/>
      <c r="B88" s="2"/>
      <c r="C88" s="2"/>
      <c r="D88" s="538"/>
      <c r="E88" s="2"/>
      <c r="F88" s="2"/>
      <c r="G88" s="14"/>
      <c r="H88" s="14"/>
      <c r="I88" s="14"/>
      <c r="J88" s="14"/>
      <c r="K88" s="14"/>
      <c r="L88" s="14"/>
      <c r="M88" s="14"/>
      <c r="N88" s="14"/>
      <c r="O88" s="7"/>
      <c r="P88" s="14"/>
      <c r="Q88" s="14"/>
      <c r="R88" s="12"/>
      <c r="S88" s="16"/>
    </row>
    <row r="89" spans="1:19" ht="15.75" customHeight="1">
      <c r="A89" s="2"/>
      <c r="B89" s="2"/>
      <c r="C89" s="2"/>
      <c r="D89" s="538"/>
      <c r="E89" s="2"/>
      <c r="F89" s="2"/>
      <c r="G89" s="14"/>
      <c r="H89" s="14"/>
      <c r="I89" s="14"/>
      <c r="J89" s="14"/>
      <c r="K89" s="14"/>
      <c r="L89" s="14"/>
      <c r="M89" s="14"/>
      <c r="N89" s="14"/>
      <c r="O89" s="7"/>
      <c r="P89" s="14"/>
      <c r="Q89" s="14"/>
      <c r="R89" s="12"/>
      <c r="S89" s="16"/>
    </row>
    <row r="90" spans="1:19" ht="15.75" customHeight="1">
      <c r="A90" s="2"/>
      <c r="B90" s="2"/>
      <c r="C90" s="2"/>
      <c r="D90" s="538"/>
      <c r="E90" s="2"/>
      <c r="F90" s="2"/>
      <c r="G90" s="14"/>
      <c r="H90" s="14"/>
      <c r="I90" s="14"/>
      <c r="J90" s="14"/>
      <c r="K90" s="14"/>
      <c r="L90" s="14"/>
      <c r="M90" s="14"/>
      <c r="N90" s="14"/>
      <c r="O90" s="7"/>
      <c r="P90" s="14"/>
      <c r="Q90" s="14"/>
      <c r="R90" s="12"/>
      <c r="S90" s="16"/>
    </row>
    <row r="91" spans="1:19" ht="15.75" customHeight="1">
      <c r="A91" s="2"/>
      <c r="B91" s="2"/>
      <c r="C91" s="2"/>
      <c r="D91" s="538"/>
      <c r="E91" s="2"/>
      <c r="F91" s="2"/>
      <c r="G91" s="14"/>
      <c r="H91" s="14"/>
      <c r="I91" s="14"/>
      <c r="J91" s="14"/>
      <c r="K91" s="14"/>
      <c r="L91" s="14"/>
      <c r="M91" s="14"/>
      <c r="N91" s="14"/>
      <c r="O91" s="7"/>
      <c r="P91" s="14"/>
      <c r="Q91" s="14"/>
      <c r="R91" s="12"/>
      <c r="S91" s="16"/>
    </row>
    <row r="92" spans="1:19" ht="15.75" customHeight="1">
      <c r="A92" s="2"/>
      <c r="B92" s="2"/>
      <c r="C92" s="2"/>
      <c r="D92" s="538"/>
      <c r="E92" s="2"/>
      <c r="F92" s="2"/>
      <c r="G92" s="14"/>
      <c r="H92" s="14"/>
      <c r="I92" s="14"/>
      <c r="J92" s="14"/>
      <c r="K92" s="14"/>
      <c r="L92" s="14"/>
      <c r="M92" s="14"/>
      <c r="N92" s="14"/>
      <c r="O92" s="7"/>
      <c r="P92" s="14"/>
      <c r="Q92" s="14"/>
      <c r="R92" s="12"/>
      <c r="S92" s="16"/>
    </row>
    <row r="93" spans="1:19" ht="15.75" customHeight="1">
      <c r="A93" s="2"/>
      <c r="B93" s="2"/>
      <c r="C93" s="2"/>
      <c r="D93" s="538"/>
      <c r="E93" s="2"/>
      <c r="F93" s="2"/>
      <c r="G93" s="14"/>
      <c r="H93" s="14"/>
      <c r="I93" s="14"/>
      <c r="J93" s="14"/>
      <c r="K93" s="14"/>
      <c r="L93" s="14"/>
      <c r="M93" s="14"/>
      <c r="N93" s="14"/>
      <c r="O93" s="7"/>
      <c r="P93" s="14"/>
      <c r="Q93" s="14"/>
      <c r="R93" s="12"/>
      <c r="S93" s="16"/>
    </row>
    <row r="94" spans="1:19" ht="15.75" customHeight="1">
      <c r="A94" s="2"/>
      <c r="B94" s="2"/>
      <c r="C94" s="2"/>
      <c r="D94" s="538"/>
      <c r="E94" s="2"/>
      <c r="F94" s="2"/>
      <c r="G94" s="14"/>
      <c r="H94" s="14"/>
      <c r="I94" s="14"/>
      <c r="J94" s="14"/>
      <c r="K94" s="14"/>
      <c r="L94" s="14"/>
      <c r="M94" s="14"/>
      <c r="N94" s="14"/>
      <c r="O94" s="7"/>
      <c r="P94" s="14"/>
      <c r="Q94" s="14"/>
      <c r="R94" s="12"/>
      <c r="S94" s="16"/>
    </row>
    <row r="95" spans="1:19" ht="15.75" customHeight="1">
      <c r="A95" s="2"/>
      <c r="B95" s="2"/>
      <c r="C95" s="2"/>
      <c r="D95" s="538"/>
      <c r="E95" s="2"/>
      <c r="F95" s="2"/>
      <c r="G95" s="14"/>
      <c r="H95" s="14"/>
      <c r="I95" s="14"/>
      <c r="J95" s="14"/>
      <c r="K95" s="14"/>
      <c r="L95" s="14"/>
      <c r="M95" s="14"/>
      <c r="N95" s="14"/>
      <c r="O95" s="7"/>
      <c r="P95" s="14"/>
      <c r="Q95" s="14"/>
      <c r="R95" s="12"/>
      <c r="S95" s="16"/>
    </row>
    <row r="96" spans="1:19" ht="15.75" customHeight="1">
      <c r="A96" s="2"/>
      <c r="B96" s="2"/>
      <c r="C96" s="2"/>
      <c r="D96" s="538"/>
      <c r="E96" s="2"/>
      <c r="F96" s="2"/>
      <c r="G96" s="14"/>
      <c r="H96" s="14"/>
      <c r="I96" s="14"/>
      <c r="J96" s="14"/>
      <c r="K96" s="14"/>
      <c r="L96" s="14"/>
      <c r="M96" s="14"/>
      <c r="N96" s="14"/>
      <c r="O96" s="7"/>
      <c r="P96" s="14"/>
      <c r="Q96" s="14"/>
      <c r="R96" s="12"/>
      <c r="S96" s="16"/>
    </row>
    <row r="97" spans="1:19" ht="15.75" customHeight="1">
      <c r="A97" s="2"/>
      <c r="B97" s="2"/>
      <c r="C97" s="2"/>
      <c r="D97" s="538"/>
      <c r="E97" s="2"/>
      <c r="F97" s="2"/>
      <c r="G97" s="14"/>
      <c r="H97" s="14"/>
      <c r="I97" s="14"/>
      <c r="J97" s="14"/>
      <c r="K97" s="14"/>
      <c r="L97" s="14"/>
      <c r="M97" s="14"/>
      <c r="N97" s="14"/>
      <c r="O97" s="7"/>
      <c r="P97" s="14"/>
      <c r="Q97" s="14"/>
      <c r="R97" s="12"/>
      <c r="S97" s="16"/>
    </row>
    <row r="98" spans="1:19" ht="15.75" customHeight="1">
      <c r="A98" s="2"/>
      <c r="B98" s="2"/>
      <c r="C98" s="2"/>
      <c r="D98" s="538"/>
      <c r="E98" s="2"/>
      <c r="F98" s="2"/>
      <c r="G98" s="14"/>
      <c r="H98" s="14"/>
      <c r="I98" s="14"/>
      <c r="J98" s="14"/>
      <c r="K98" s="14"/>
      <c r="L98" s="14"/>
      <c r="M98" s="14"/>
      <c r="N98" s="14"/>
      <c r="O98" s="7"/>
      <c r="P98" s="14"/>
      <c r="Q98" s="14"/>
      <c r="R98" s="12"/>
      <c r="S98" s="16"/>
    </row>
    <row r="99" spans="1:19" ht="15.75" customHeight="1">
      <c r="A99" s="2"/>
      <c r="B99" s="2"/>
      <c r="C99" s="2"/>
      <c r="D99" s="538"/>
      <c r="E99" s="2"/>
      <c r="F99" s="2"/>
      <c r="G99" s="14"/>
      <c r="H99" s="14"/>
      <c r="I99" s="14"/>
      <c r="J99" s="14"/>
      <c r="K99" s="14"/>
      <c r="L99" s="14"/>
      <c r="M99" s="14"/>
      <c r="N99" s="14"/>
      <c r="O99" s="7"/>
      <c r="P99" s="14"/>
      <c r="Q99" s="14"/>
      <c r="R99" s="12"/>
      <c r="S99" s="16"/>
    </row>
    <row r="100" spans="1:19" ht="15.75" customHeight="1">
      <c r="A100" s="2"/>
      <c r="B100" s="2"/>
      <c r="C100" s="2"/>
      <c r="D100" s="538"/>
      <c r="E100" s="2"/>
      <c r="F100" s="2"/>
      <c r="G100" s="14"/>
      <c r="H100" s="14"/>
      <c r="I100" s="14"/>
      <c r="J100" s="14"/>
      <c r="K100" s="14"/>
      <c r="L100" s="14"/>
      <c r="M100" s="14"/>
      <c r="N100" s="14"/>
      <c r="O100" s="7"/>
      <c r="P100" s="14"/>
      <c r="Q100" s="14"/>
      <c r="R100" s="12"/>
      <c r="S100" s="16"/>
    </row>
    <row r="101" spans="1:19" ht="15.75" customHeight="1">
      <c r="A101" s="2"/>
      <c r="B101" s="2"/>
      <c r="C101" s="2"/>
      <c r="D101" s="538"/>
      <c r="E101" s="2"/>
      <c r="F101" s="2"/>
      <c r="G101" s="14"/>
      <c r="H101" s="14"/>
      <c r="I101" s="14"/>
      <c r="J101" s="14"/>
      <c r="K101" s="14"/>
      <c r="L101" s="14"/>
      <c r="M101" s="14"/>
      <c r="N101" s="14"/>
      <c r="O101" s="7"/>
      <c r="P101" s="14"/>
      <c r="Q101" s="14"/>
      <c r="R101" s="12"/>
      <c r="S101" s="16"/>
    </row>
    <row r="102" spans="1:19" ht="15.75" customHeight="1">
      <c r="A102" s="2"/>
      <c r="B102" s="2"/>
      <c r="C102" s="2"/>
      <c r="D102" s="538"/>
      <c r="E102" s="2"/>
      <c r="F102" s="2"/>
      <c r="G102" s="14"/>
      <c r="H102" s="14"/>
      <c r="I102" s="14"/>
      <c r="J102" s="14"/>
      <c r="K102" s="14"/>
      <c r="L102" s="14"/>
      <c r="M102" s="14"/>
      <c r="N102" s="14"/>
      <c r="O102" s="7"/>
      <c r="P102" s="14"/>
      <c r="Q102" s="14"/>
      <c r="R102" s="12"/>
      <c r="S102" s="16"/>
    </row>
    <row r="103" spans="1:19" ht="15.75" customHeight="1">
      <c r="A103" s="2"/>
      <c r="B103" s="2"/>
      <c r="C103" s="2"/>
      <c r="D103" s="538"/>
      <c r="E103" s="2"/>
      <c r="F103" s="2"/>
      <c r="G103" s="14"/>
      <c r="H103" s="14"/>
      <c r="I103" s="14"/>
      <c r="J103" s="14"/>
      <c r="K103" s="14"/>
      <c r="L103" s="14"/>
      <c r="M103" s="14"/>
      <c r="N103" s="14"/>
      <c r="O103" s="7"/>
      <c r="P103" s="14"/>
      <c r="Q103" s="14"/>
      <c r="R103" s="12"/>
      <c r="S103" s="16"/>
    </row>
    <row r="104" spans="1:19" ht="15.75" customHeight="1">
      <c r="A104" s="2"/>
      <c r="B104" s="2"/>
      <c r="C104" s="2"/>
      <c r="D104" s="538"/>
      <c r="E104" s="2"/>
      <c r="F104" s="2"/>
      <c r="G104" s="14"/>
      <c r="H104" s="14"/>
      <c r="I104" s="14"/>
      <c r="J104" s="14"/>
      <c r="K104" s="14"/>
      <c r="L104" s="14"/>
      <c r="M104" s="14"/>
      <c r="N104" s="14"/>
      <c r="O104" s="7"/>
      <c r="P104" s="14"/>
      <c r="Q104" s="14"/>
      <c r="R104" s="12"/>
      <c r="S104" s="16"/>
    </row>
    <row r="105" spans="1:19" ht="15.75" customHeight="1">
      <c r="A105" s="2"/>
      <c r="B105" s="2"/>
      <c r="C105" s="2"/>
      <c r="D105" s="538"/>
      <c r="E105" s="2"/>
      <c r="F105" s="2"/>
      <c r="G105" s="14"/>
      <c r="H105" s="14"/>
      <c r="I105" s="14"/>
      <c r="J105" s="14"/>
      <c r="K105" s="14"/>
      <c r="L105" s="14"/>
      <c r="M105" s="14"/>
      <c r="N105" s="14"/>
      <c r="O105" s="7"/>
      <c r="P105" s="14"/>
      <c r="Q105" s="14"/>
      <c r="R105" s="12"/>
      <c r="S105" s="16"/>
    </row>
    <row r="106" spans="1:19" ht="15.75" customHeight="1">
      <c r="A106" s="2"/>
      <c r="B106" s="2"/>
      <c r="C106" s="2"/>
      <c r="D106" s="538"/>
      <c r="E106" s="2"/>
      <c r="F106" s="2"/>
      <c r="G106" s="14"/>
      <c r="H106" s="14"/>
      <c r="I106" s="14"/>
      <c r="J106" s="14"/>
      <c r="K106" s="14"/>
      <c r="L106" s="14"/>
      <c r="M106" s="14"/>
      <c r="N106" s="14"/>
      <c r="O106" s="7"/>
      <c r="P106" s="14"/>
      <c r="Q106" s="14"/>
      <c r="R106" s="12"/>
      <c r="S106" s="16"/>
    </row>
    <row r="107" spans="1:19" ht="15.75" customHeight="1">
      <c r="A107" s="2"/>
      <c r="B107" s="2"/>
      <c r="C107" s="2"/>
      <c r="D107" s="538"/>
      <c r="E107" s="2"/>
      <c r="F107" s="2"/>
      <c r="G107" s="14"/>
      <c r="H107" s="14"/>
      <c r="I107" s="14"/>
      <c r="J107" s="14"/>
      <c r="K107" s="14"/>
      <c r="L107" s="14"/>
      <c r="M107" s="14"/>
      <c r="N107" s="14"/>
      <c r="O107" s="7"/>
      <c r="P107" s="14"/>
      <c r="Q107" s="14"/>
      <c r="R107" s="12"/>
      <c r="S107" s="16"/>
    </row>
    <row r="108" spans="1:19" ht="15.75" customHeight="1">
      <c r="A108" s="2"/>
      <c r="B108" s="2"/>
      <c r="C108" s="2"/>
      <c r="D108" s="538"/>
      <c r="E108" s="2"/>
      <c r="F108" s="2"/>
      <c r="G108" s="14"/>
      <c r="H108" s="14"/>
      <c r="I108" s="14"/>
      <c r="J108" s="14"/>
      <c r="K108" s="14"/>
      <c r="L108" s="14"/>
      <c r="M108" s="14"/>
      <c r="N108" s="14"/>
      <c r="O108" s="7"/>
      <c r="P108" s="14"/>
      <c r="Q108" s="14"/>
      <c r="R108" s="12"/>
      <c r="S108" s="16"/>
    </row>
    <row r="109" spans="1:19" ht="15.75" customHeight="1">
      <c r="A109" s="2"/>
      <c r="B109" s="2"/>
      <c r="C109" s="2"/>
      <c r="D109" s="538"/>
      <c r="E109" s="2"/>
      <c r="F109" s="2"/>
      <c r="G109" s="14"/>
      <c r="H109" s="14"/>
      <c r="I109" s="14"/>
      <c r="J109" s="14"/>
      <c r="K109" s="14"/>
      <c r="L109" s="14"/>
      <c r="M109" s="14"/>
      <c r="N109" s="14"/>
      <c r="O109" s="7"/>
      <c r="P109" s="14"/>
      <c r="Q109" s="14"/>
      <c r="R109" s="12"/>
      <c r="S109" s="16"/>
    </row>
    <row r="110" spans="1:19" ht="15.75" customHeight="1">
      <c r="A110" s="2"/>
      <c r="B110" s="2"/>
      <c r="C110" s="2"/>
      <c r="D110" s="538"/>
      <c r="E110" s="2"/>
      <c r="F110" s="2"/>
      <c r="G110" s="14"/>
      <c r="H110" s="14"/>
      <c r="I110" s="14"/>
      <c r="J110" s="14"/>
      <c r="K110" s="14"/>
      <c r="L110" s="14"/>
      <c r="M110" s="14"/>
      <c r="N110" s="14"/>
      <c r="O110" s="7"/>
      <c r="P110" s="14"/>
      <c r="Q110" s="14"/>
      <c r="R110" s="12"/>
      <c r="S110" s="16"/>
    </row>
    <row r="111" spans="1:19" ht="15.75" customHeight="1">
      <c r="A111" s="2"/>
      <c r="B111" s="2"/>
      <c r="C111" s="2"/>
      <c r="D111" s="538"/>
      <c r="E111" s="2"/>
      <c r="F111" s="2"/>
      <c r="G111" s="14"/>
      <c r="H111" s="14"/>
      <c r="I111" s="14"/>
      <c r="J111" s="14"/>
      <c r="K111" s="14"/>
      <c r="L111" s="14"/>
      <c r="M111" s="14"/>
      <c r="N111" s="14"/>
      <c r="O111" s="7"/>
      <c r="P111" s="14"/>
      <c r="Q111" s="14"/>
      <c r="R111" s="12"/>
      <c r="S111" s="16"/>
    </row>
    <row r="112" spans="1:19" ht="15.75" customHeight="1">
      <c r="A112" s="2"/>
      <c r="B112" s="2"/>
      <c r="C112" s="2"/>
      <c r="D112" s="538"/>
      <c r="E112" s="2"/>
      <c r="F112" s="2"/>
      <c r="G112" s="14"/>
      <c r="H112" s="14"/>
      <c r="I112" s="14"/>
      <c r="J112" s="14"/>
      <c r="K112" s="14"/>
      <c r="L112" s="14"/>
      <c r="M112" s="14"/>
      <c r="N112" s="14"/>
      <c r="O112" s="7"/>
      <c r="P112" s="14"/>
      <c r="Q112" s="14"/>
      <c r="R112" s="12"/>
      <c r="S112" s="16"/>
    </row>
    <row r="113" spans="1:19" ht="15.75" customHeight="1">
      <c r="A113" s="2"/>
      <c r="B113" s="2"/>
      <c r="C113" s="2"/>
      <c r="D113" s="538"/>
      <c r="E113" s="2"/>
      <c r="F113" s="2"/>
      <c r="G113" s="14"/>
      <c r="H113" s="14"/>
      <c r="I113" s="14"/>
      <c r="J113" s="14"/>
      <c r="K113" s="14"/>
      <c r="L113" s="14"/>
      <c r="M113" s="14"/>
      <c r="N113" s="14"/>
      <c r="O113" s="7"/>
      <c r="P113" s="14"/>
      <c r="Q113" s="14"/>
      <c r="R113" s="12"/>
      <c r="S113" s="16"/>
    </row>
    <row r="114" spans="1:19" ht="15.75" customHeight="1">
      <c r="A114" s="2"/>
      <c r="B114" s="2"/>
      <c r="C114" s="2"/>
      <c r="D114" s="538"/>
      <c r="E114" s="2"/>
      <c r="F114" s="2"/>
      <c r="G114" s="14"/>
      <c r="H114" s="14"/>
      <c r="I114" s="14"/>
      <c r="J114" s="14"/>
      <c r="K114" s="14"/>
      <c r="L114" s="14"/>
      <c r="M114" s="14"/>
      <c r="N114" s="14"/>
      <c r="O114" s="7"/>
      <c r="P114" s="14"/>
      <c r="Q114" s="14"/>
      <c r="R114" s="12"/>
      <c r="S114" s="16"/>
    </row>
    <row r="115" spans="1:19" ht="15.75" customHeight="1">
      <c r="A115" s="2"/>
      <c r="B115" s="2"/>
      <c r="C115" s="2"/>
      <c r="D115" s="538"/>
      <c r="E115" s="2"/>
      <c r="F115" s="2"/>
      <c r="G115" s="14"/>
      <c r="H115" s="14"/>
      <c r="I115" s="14"/>
      <c r="J115" s="14"/>
      <c r="K115" s="14"/>
      <c r="L115" s="14"/>
      <c r="M115" s="14"/>
      <c r="N115" s="14"/>
      <c r="O115" s="7"/>
      <c r="P115" s="14"/>
      <c r="Q115" s="14"/>
      <c r="R115" s="12"/>
      <c r="S115" s="16"/>
    </row>
    <row r="116" spans="1:19" ht="15.75" customHeight="1">
      <c r="A116" s="2"/>
      <c r="B116" s="2"/>
      <c r="C116" s="2"/>
      <c r="D116" s="538"/>
      <c r="E116" s="2"/>
      <c r="F116" s="2"/>
      <c r="G116" s="14"/>
      <c r="H116" s="14"/>
      <c r="I116" s="14"/>
      <c r="J116" s="14"/>
      <c r="K116" s="14"/>
      <c r="L116" s="14"/>
      <c r="M116" s="14"/>
      <c r="N116" s="14"/>
      <c r="O116" s="7"/>
      <c r="P116" s="14"/>
      <c r="Q116" s="14"/>
      <c r="R116" s="12"/>
      <c r="S116" s="16"/>
    </row>
    <row r="117" spans="1:19" ht="15.75" customHeight="1">
      <c r="A117" s="2"/>
      <c r="B117" s="2"/>
      <c r="C117" s="2"/>
      <c r="D117" s="538"/>
      <c r="E117" s="2"/>
      <c r="F117" s="2"/>
      <c r="G117" s="14"/>
      <c r="H117" s="14"/>
      <c r="I117" s="14"/>
      <c r="J117" s="14"/>
      <c r="K117" s="14"/>
      <c r="L117" s="14"/>
      <c r="M117" s="14"/>
      <c r="N117" s="14"/>
      <c r="O117" s="7"/>
      <c r="P117" s="14"/>
      <c r="Q117" s="14"/>
      <c r="R117" s="12"/>
      <c r="S117" s="16"/>
    </row>
    <row r="118" spans="1:19" ht="15.75" customHeight="1">
      <c r="A118" s="2"/>
      <c r="B118" s="2"/>
      <c r="C118" s="2"/>
      <c r="D118" s="538"/>
      <c r="E118" s="2"/>
      <c r="F118" s="2"/>
      <c r="G118" s="14"/>
      <c r="H118" s="14"/>
      <c r="I118" s="14"/>
      <c r="J118" s="14"/>
      <c r="K118" s="14"/>
      <c r="L118" s="14"/>
      <c r="M118" s="14"/>
      <c r="N118" s="14"/>
      <c r="O118" s="7"/>
      <c r="P118" s="14"/>
      <c r="Q118" s="14"/>
      <c r="R118" s="12"/>
      <c r="S118" s="16"/>
    </row>
    <row r="119" spans="1:19" ht="15.75" customHeight="1">
      <c r="A119" s="2"/>
      <c r="B119" s="2"/>
      <c r="C119" s="2"/>
      <c r="D119" s="538"/>
      <c r="E119" s="2"/>
      <c r="F119" s="2"/>
      <c r="G119" s="14"/>
      <c r="H119" s="14"/>
      <c r="I119" s="14"/>
      <c r="J119" s="14"/>
      <c r="K119" s="14"/>
      <c r="L119" s="14"/>
      <c r="M119" s="14"/>
      <c r="N119" s="14"/>
      <c r="O119" s="7"/>
      <c r="P119" s="14"/>
      <c r="Q119" s="14"/>
      <c r="R119" s="12"/>
      <c r="S119" s="16"/>
    </row>
    <row r="120" spans="1:19" ht="15.75" customHeight="1">
      <c r="A120" s="2"/>
      <c r="B120" s="2"/>
      <c r="C120" s="2"/>
      <c r="D120" s="538"/>
      <c r="E120" s="2"/>
      <c r="F120" s="2"/>
      <c r="G120" s="14"/>
      <c r="H120" s="14"/>
      <c r="I120" s="14"/>
      <c r="J120" s="14"/>
      <c r="K120" s="14"/>
      <c r="L120" s="14"/>
      <c r="M120" s="14"/>
      <c r="N120" s="14"/>
      <c r="O120" s="7"/>
      <c r="P120" s="14"/>
      <c r="Q120" s="14"/>
      <c r="R120" s="12"/>
      <c r="S120" s="16"/>
    </row>
    <row r="121" spans="1:19" ht="15.75" customHeight="1">
      <c r="A121" s="2"/>
      <c r="B121" s="2"/>
      <c r="C121" s="2"/>
      <c r="D121" s="538"/>
      <c r="E121" s="2"/>
      <c r="F121" s="2"/>
      <c r="G121" s="14"/>
      <c r="H121" s="14"/>
      <c r="I121" s="14"/>
      <c r="J121" s="14"/>
      <c r="K121" s="14"/>
      <c r="L121" s="14"/>
      <c r="M121" s="14"/>
      <c r="N121" s="14"/>
      <c r="O121" s="7"/>
      <c r="P121" s="14"/>
      <c r="Q121" s="14"/>
      <c r="R121" s="12"/>
      <c r="S121" s="16"/>
    </row>
    <row r="122" spans="1:19" ht="15.75" customHeight="1">
      <c r="A122" s="2"/>
      <c r="B122" s="2"/>
      <c r="C122" s="2"/>
      <c r="D122" s="538"/>
      <c r="E122" s="2"/>
      <c r="F122" s="2"/>
      <c r="G122" s="14"/>
      <c r="H122" s="14"/>
      <c r="I122" s="14"/>
      <c r="J122" s="14"/>
      <c r="K122" s="14"/>
      <c r="L122" s="14"/>
      <c r="M122" s="14"/>
      <c r="N122" s="14"/>
      <c r="O122" s="7"/>
      <c r="P122" s="14"/>
      <c r="Q122" s="14"/>
      <c r="R122" s="12"/>
      <c r="S122" s="16"/>
    </row>
    <row r="123" spans="1:19" ht="15.75" customHeight="1">
      <c r="A123" s="2"/>
      <c r="B123" s="2"/>
      <c r="C123" s="2"/>
      <c r="D123" s="538"/>
      <c r="E123" s="2"/>
      <c r="F123" s="2"/>
      <c r="G123" s="14"/>
      <c r="H123" s="14"/>
      <c r="I123" s="14"/>
      <c r="J123" s="14"/>
      <c r="K123" s="14"/>
      <c r="L123" s="14"/>
      <c r="M123" s="14"/>
      <c r="N123" s="14"/>
      <c r="O123" s="7"/>
      <c r="P123" s="14"/>
      <c r="Q123" s="14"/>
      <c r="R123" s="12"/>
      <c r="S123" s="16"/>
    </row>
    <row r="124" spans="1:19" ht="15.75" customHeight="1">
      <c r="A124" s="2"/>
      <c r="B124" s="2"/>
      <c r="C124" s="2"/>
      <c r="D124" s="538"/>
      <c r="E124" s="2"/>
      <c r="F124" s="2"/>
      <c r="G124" s="14"/>
      <c r="H124" s="14"/>
      <c r="I124" s="14"/>
      <c r="J124" s="14"/>
      <c r="K124" s="14"/>
      <c r="L124" s="14"/>
      <c r="M124" s="14"/>
      <c r="N124" s="14"/>
      <c r="O124" s="7"/>
      <c r="P124" s="14"/>
      <c r="Q124" s="14"/>
      <c r="R124" s="12"/>
      <c r="S124" s="16"/>
    </row>
    <row r="125" spans="1:19" ht="15.75" customHeight="1">
      <c r="A125" s="2"/>
      <c r="B125" s="2"/>
      <c r="C125" s="2"/>
      <c r="D125" s="538"/>
      <c r="E125" s="2"/>
      <c r="F125" s="2"/>
      <c r="G125" s="14"/>
      <c r="H125" s="14"/>
      <c r="I125" s="14"/>
      <c r="J125" s="14"/>
      <c r="K125" s="14"/>
      <c r="L125" s="14"/>
      <c r="M125" s="14"/>
      <c r="N125" s="14"/>
      <c r="O125" s="7"/>
      <c r="P125" s="14"/>
      <c r="Q125" s="14"/>
      <c r="R125" s="12"/>
      <c r="S125" s="16"/>
    </row>
    <row r="126" spans="1:19" ht="15.75" customHeight="1">
      <c r="A126" s="2"/>
      <c r="B126" s="2"/>
      <c r="C126" s="2"/>
      <c r="D126" s="538"/>
      <c r="E126" s="2"/>
      <c r="F126" s="2"/>
      <c r="G126" s="14"/>
      <c r="H126" s="14"/>
      <c r="I126" s="14"/>
      <c r="J126" s="14"/>
      <c r="K126" s="14"/>
      <c r="L126" s="14"/>
      <c r="M126" s="14"/>
      <c r="N126" s="14"/>
      <c r="O126" s="7"/>
      <c r="P126" s="14"/>
      <c r="Q126" s="14"/>
      <c r="R126" s="12"/>
      <c r="S126" s="16"/>
    </row>
    <row r="127" spans="1:19" ht="15.75" customHeight="1">
      <c r="A127" s="2"/>
      <c r="B127" s="2"/>
      <c r="C127" s="2"/>
      <c r="D127" s="538"/>
      <c r="E127" s="2"/>
      <c r="F127" s="2"/>
      <c r="G127" s="14"/>
      <c r="H127" s="14"/>
      <c r="I127" s="14"/>
      <c r="J127" s="14"/>
      <c r="K127" s="14"/>
      <c r="L127" s="14"/>
      <c r="M127" s="14"/>
      <c r="N127" s="14"/>
      <c r="O127" s="7"/>
      <c r="P127" s="14"/>
      <c r="Q127" s="14"/>
      <c r="R127" s="12"/>
      <c r="S127" s="16"/>
    </row>
    <row r="128" spans="1:19" ht="15.75" customHeight="1">
      <c r="A128" s="2"/>
      <c r="B128" s="2"/>
      <c r="C128" s="2"/>
      <c r="D128" s="538"/>
      <c r="E128" s="2"/>
      <c r="F128" s="2"/>
      <c r="G128" s="14"/>
      <c r="H128" s="14"/>
      <c r="I128" s="14"/>
      <c r="J128" s="14"/>
      <c r="K128" s="14"/>
      <c r="L128" s="14"/>
      <c r="M128" s="14"/>
      <c r="N128" s="14"/>
      <c r="O128" s="7"/>
      <c r="P128" s="14"/>
      <c r="Q128" s="14"/>
      <c r="R128" s="12"/>
      <c r="S128" s="16"/>
    </row>
    <row r="129" spans="1:19" ht="15.75" customHeight="1">
      <c r="A129" s="2"/>
      <c r="B129" s="2"/>
      <c r="C129" s="2"/>
      <c r="D129" s="538"/>
      <c r="E129" s="2"/>
      <c r="F129" s="2"/>
      <c r="G129" s="14"/>
      <c r="H129" s="14"/>
      <c r="I129" s="14"/>
      <c r="J129" s="14"/>
      <c r="K129" s="14"/>
      <c r="L129" s="14"/>
      <c r="M129" s="14"/>
      <c r="N129" s="14"/>
      <c r="O129" s="7"/>
      <c r="P129" s="14"/>
      <c r="Q129" s="14"/>
      <c r="R129" s="12"/>
      <c r="S129" s="16"/>
    </row>
    <row r="130" spans="1:19" ht="15.75" customHeight="1">
      <c r="A130" s="2"/>
      <c r="B130" s="2"/>
      <c r="C130" s="2"/>
      <c r="D130" s="538"/>
      <c r="E130" s="2"/>
      <c r="F130" s="2"/>
      <c r="G130" s="14"/>
      <c r="H130" s="14"/>
      <c r="I130" s="14"/>
      <c r="J130" s="14"/>
      <c r="K130" s="14"/>
      <c r="L130" s="14"/>
      <c r="M130" s="14"/>
      <c r="N130" s="14"/>
      <c r="O130" s="7"/>
      <c r="P130" s="14"/>
      <c r="Q130" s="14"/>
      <c r="R130" s="12"/>
      <c r="S130" s="16"/>
    </row>
    <row r="131" spans="1:19" ht="15.75" customHeight="1">
      <c r="A131" s="2"/>
      <c r="B131" s="2"/>
      <c r="C131" s="2"/>
      <c r="D131" s="538"/>
      <c r="E131" s="2"/>
      <c r="F131" s="2"/>
      <c r="G131" s="14"/>
      <c r="H131" s="14"/>
      <c r="I131" s="14"/>
      <c r="J131" s="14"/>
      <c r="K131" s="14"/>
      <c r="L131" s="14"/>
      <c r="M131" s="14"/>
      <c r="N131" s="14"/>
      <c r="O131" s="7"/>
      <c r="P131" s="14"/>
      <c r="Q131" s="14"/>
      <c r="R131" s="12"/>
      <c r="S131" s="16"/>
    </row>
    <row r="132" spans="1:19" ht="15.75" customHeight="1">
      <c r="A132" s="2"/>
      <c r="B132" s="2"/>
      <c r="C132" s="2"/>
      <c r="D132" s="538"/>
      <c r="E132" s="2"/>
      <c r="F132" s="2"/>
      <c r="G132" s="14"/>
      <c r="H132" s="14"/>
      <c r="I132" s="14"/>
      <c r="J132" s="14"/>
      <c r="K132" s="14"/>
      <c r="L132" s="14"/>
      <c r="M132" s="14"/>
      <c r="N132" s="14"/>
      <c r="O132" s="7"/>
      <c r="P132" s="14"/>
      <c r="Q132" s="14"/>
      <c r="R132" s="12"/>
      <c r="S132" s="16"/>
    </row>
    <row r="133" spans="1:19" ht="15.75" customHeight="1">
      <c r="A133" s="2"/>
      <c r="B133" s="2"/>
      <c r="C133" s="2"/>
      <c r="D133" s="538"/>
      <c r="E133" s="2"/>
      <c r="F133" s="2"/>
      <c r="G133" s="14"/>
      <c r="H133" s="14"/>
      <c r="I133" s="14"/>
      <c r="J133" s="14"/>
      <c r="K133" s="14"/>
      <c r="L133" s="14"/>
      <c r="M133" s="14"/>
      <c r="N133" s="14"/>
      <c r="O133" s="7"/>
      <c r="P133" s="14"/>
      <c r="Q133" s="14"/>
      <c r="R133" s="12"/>
      <c r="S133" s="16"/>
    </row>
    <row r="134" spans="1:19" ht="15.75" customHeight="1">
      <c r="A134" s="2"/>
      <c r="B134" s="2"/>
      <c r="C134" s="2"/>
      <c r="D134" s="538"/>
      <c r="E134" s="2"/>
      <c r="F134" s="2"/>
      <c r="G134" s="14"/>
      <c r="H134" s="14"/>
      <c r="I134" s="14"/>
      <c r="J134" s="14"/>
      <c r="K134" s="14"/>
      <c r="L134" s="14"/>
      <c r="M134" s="14"/>
      <c r="N134" s="14"/>
      <c r="O134" s="7"/>
      <c r="P134" s="14"/>
      <c r="Q134" s="14"/>
      <c r="R134" s="12"/>
      <c r="S134" s="16"/>
    </row>
    <row r="135" spans="1:19" ht="15.75" customHeight="1">
      <c r="A135" s="2"/>
      <c r="B135" s="2"/>
      <c r="C135" s="2"/>
      <c r="D135" s="538"/>
      <c r="E135" s="2"/>
      <c r="F135" s="2"/>
      <c r="G135" s="14"/>
      <c r="H135" s="14"/>
      <c r="I135" s="14"/>
      <c r="J135" s="14"/>
      <c r="K135" s="14"/>
      <c r="L135" s="14"/>
      <c r="M135" s="14"/>
      <c r="N135" s="14"/>
      <c r="O135" s="7"/>
      <c r="P135" s="14"/>
      <c r="Q135" s="14"/>
      <c r="R135" s="12"/>
      <c r="S135" s="16"/>
    </row>
    <row r="136" spans="1:19" ht="15.75" customHeight="1">
      <c r="A136" s="587"/>
      <c r="B136" s="2"/>
      <c r="C136" s="2"/>
      <c r="D136" s="588"/>
      <c r="E136" s="2"/>
      <c r="F136" s="2"/>
      <c r="G136" s="14"/>
      <c r="H136" s="14"/>
      <c r="I136" s="14"/>
      <c r="J136" s="14"/>
      <c r="K136" s="14"/>
      <c r="L136" s="7"/>
      <c r="M136" s="14"/>
      <c r="N136" s="14"/>
      <c r="O136" s="14"/>
      <c r="P136" s="14"/>
      <c r="Q136" s="16"/>
      <c r="R136" s="589"/>
      <c r="S136" s="16"/>
    </row>
    <row r="137" spans="1:19" ht="15.75" customHeight="1">
      <c r="A137" s="587"/>
      <c r="B137" s="2"/>
      <c r="C137" s="2"/>
      <c r="D137" s="588"/>
      <c r="E137" s="2"/>
      <c r="F137" s="2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6"/>
      <c r="R137" s="589"/>
      <c r="S137" s="16"/>
    </row>
    <row r="138" spans="1:19" ht="15.75" customHeight="1">
      <c r="A138" s="587"/>
      <c r="B138" s="2"/>
      <c r="C138" s="2"/>
      <c r="D138" s="588"/>
      <c r="E138" s="2"/>
      <c r="F138" s="2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6"/>
      <c r="R138" s="589"/>
      <c r="S138" s="16"/>
    </row>
    <row r="139" spans="1:19" ht="15.75" customHeight="1">
      <c r="A139" s="587"/>
      <c r="B139" s="2"/>
      <c r="C139" s="2"/>
      <c r="D139" s="588"/>
      <c r="E139" s="2"/>
      <c r="F139" s="2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6"/>
      <c r="R139" s="589"/>
      <c r="S139" s="16"/>
    </row>
    <row r="140" spans="1:19" ht="15.75" customHeight="1">
      <c r="A140" s="587"/>
      <c r="B140" s="2"/>
      <c r="C140" s="2"/>
      <c r="D140" s="588"/>
      <c r="E140" s="2"/>
      <c r="F140" s="2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6"/>
      <c r="R140" s="589"/>
      <c r="S140" s="16"/>
    </row>
    <row r="141" spans="1:19" ht="15.75" customHeight="1">
      <c r="A141" s="587"/>
      <c r="B141" s="2"/>
      <c r="C141" s="2"/>
      <c r="D141" s="588"/>
      <c r="E141" s="2"/>
      <c r="F141" s="2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6"/>
      <c r="R141" s="589"/>
      <c r="S141" s="16"/>
    </row>
    <row r="142" spans="1:19" ht="15.75" customHeight="1">
      <c r="A142" s="587"/>
      <c r="B142" s="2"/>
      <c r="C142" s="2"/>
      <c r="D142" s="588"/>
      <c r="E142" s="2"/>
      <c r="F142" s="2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6"/>
      <c r="R142" s="589"/>
      <c r="S142" s="16"/>
    </row>
    <row r="143" spans="1:19" ht="15.75" customHeight="1">
      <c r="A143" s="587"/>
      <c r="B143" s="2"/>
      <c r="C143" s="2"/>
      <c r="D143" s="588"/>
      <c r="E143" s="2"/>
      <c r="F143" s="2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6"/>
      <c r="R143" s="589"/>
      <c r="S143" s="16"/>
    </row>
    <row r="144" spans="1:19" ht="15.75" customHeight="1">
      <c r="A144" s="587"/>
      <c r="B144" s="2"/>
      <c r="C144" s="2"/>
      <c r="D144" s="588"/>
      <c r="E144" s="2"/>
      <c r="F144" s="2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6"/>
      <c r="R144" s="589"/>
      <c r="S144" s="16"/>
    </row>
    <row r="145" spans="1:19" ht="15.75" customHeight="1">
      <c r="A145" s="587"/>
      <c r="B145" s="2"/>
      <c r="C145" s="2"/>
      <c r="D145" s="588"/>
      <c r="E145" s="2"/>
      <c r="F145" s="2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6"/>
      <c r="R145" s="589"/>
      <c r="S145" s="16"/>
    </row>
    <row r="146" spans="1:19" ht="15.75" customHeight="1">
      <c r="A146" s="587"/>
      <c r="B146" s="2"/>
      <c r="C146" s="2"/>
      <c r="D146" s="588"/>
      <c r="E146" s="2"/>
      <c r="F146" s="2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6"/>
      <c r="R146" s="589"/>
      <c r="S146" s="16"/>
    </row>
    <row r="147" spans="1:19" ht="15.75" customHeight="1">
      <c r="A147" s="587"/>
      <c r="B147" s="2"/>
      <c r="C147" s="2"/>
      <c r="D147" s="588"/>
      <c r="E147" s="2"/>
      <c r="F147" s="2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6"/>
      <c r="R147" s="589"/>
      <c r="S147" s="16"/>
    </row>
    <row r="148" spans="1:19" ht="15.75" customHeight="1">
      <c r="A148" s="587"/>
      <c r="B148" s="2"/>
      <c r="C148" s="2"/>
      <c r="D148" s="588"/>
      <c r="E148" s="2"/>
      <c r="F148" s="2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6"/>
      <c r="R148" s="589"/>
      <c r="S148" s="16"/>
    </row>
    <row r="149" spans="1:19" ht="15.75" customHeight="1">
      <c r="A149" s="587"/>
      <c r="B149" s="2"/>
      <c r="C149" s="2"/>
      <c r="D149" s="588"/>
      <c r="E149" s="2"/>
      <c r="F149" s="2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6"/>
      <c r="R149" s="589"/>
      <c r="S149" s="16"/>
    </row>
    <row r="150" spans="1:19" ht="15.75" customHeight="1">
      <c r="A150" s="587"/>
      <c r="B150" s="2"/>
      <c r="C150" s="2"/>
      <c r="D150" s="588"/>
      <c r="E150" s="2"/>
      <c r="F150" s="2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6"/>
      <c r="R150" s="589"/>
      <c r="S150" s="16"/>
    </row>
    <row r="151" spans="1:19" ht="15.75" customHeight="1">
      <c r="A151" s="587"/>
      <c r="B151" s="2"/>
      <c r="C151" s="2"/>
      <c r="D151" s="588"/>
      <c r="E151" s="2"/>
      <c r="F151" s="2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6"/>
      <c r="R151" s="589"/>
      <c r="S151" s="16"/>
    </row>
    <row r="152" spans="1:19" ht="15.75" customHeight="1">
      <c r="A152" s="587"/>
      <c r="B152" s="2"/>
      <c r="C152" s="2"/>
      <c r="D152" s="588"/>
      <c r="E152" s="2"/>
      <c r="F152" s="2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6"/>
      <c r="R152" s="589"/>
      <c r="S152" s="16"/>
    </row>
    <row r="153" spans="1:19" ht="15.75" customHeight="1">
      <c r="A153" s="587"/>
      <c r="B153" s="2"/>
      <c r="C153" s="2"/>
      <c r="D153" s="588"/>
      <c r="E153" s="2"/>
      <c r="F153" s="2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6"/>
      <c r="R153" s="589"/>
      <c r="S153" s="16"/>
    </row>
    <row r="154" spans="1:19" ht="15.75" customHeight="1">
      <c r="A154" s="587"/>
      <c r="B154" s="2"/>
      <c r="C154" s="2"/>
      <c r="D154" s="588"/>
      <c r="E154" s="2"/>
      <c r="F154" s="2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6"/>
      <c r="R154" s="589"/>
      <c r="S154" s="16"/>
    </row>
    <row r="155" spans="1:19" ht="15.75" customHeight="1">
      <c r="A155" s="587"/>
      <c r="B155" s="2"/>
      <c r="C155" s="2"/>
      <c r="D155" s="588"/>
      <c r="E155" s="2"/>
      <c r="F155" s="2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6"/>
      <c r="R155" s="589"/>
      <c r="S155" s="16"/>
    </row>
    <row r="156" spans="1:19" ht="15.75" customHeight="1">
      <c r="A156" s="587"/>
      <c r="B156" s="2"/>
      <c r="C156" s="2"/>
      <c r="D156" s="588"/>
      <c r="E156" s="2"/>
      <c r="F156" s="2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6"/>
      <c r="R156" s="589"/>
      <c r="S156" s="16"/>
    </row>
    <row r="157" spans="1:19" ht="15.75" customHeight="1">
      <c r="A157" s="587"/>
      <c r="B157" s="2"/>
      <c r="C157" s="2"/>
      <c r="D157" s="588"/>
      <c r="E157" s="2"/>
      <c r="F157" s="2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6"/>
      <c r="R157" s="589"/>
      <c r="S157" s="16"/>
    </row>
    <row r="158" spans="1:19" ht="15.75" customHeight="1">
      <c r="A158" s="587"/>
      <c r="B158" s="2"/>
      <c r="C158" s="2"/>
      <c r="D158" s="588"/>
      <c r="E158" s="2"/>
      <c r="F158" s="2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6"/>
      <c r="R158" s="589"/>
      <c r="S158" s="16"/>
    </row>
    <row r="159" spans="1:19" ht="15.75" customHeight="1">
      <c r="A159" s="587"/>
      <c r="B159" s="2"/>
      <c r="C159" s="2"/>
      <c r="D159" s="588"/>
      <c r="E159" s="2"/>
      <c r="F159" s="2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6"/>
      <c r="R159" s="589"/>
      <c r="S159" s="16"/>
    </row>
    <row r="160" spans="1:19" ht="15.75" customHeight="1">
      <c r="A160" s="587"/>
      <c r="B160" s="2"/>
      <c r="C160" s="2"/>
      <c r="D160" s="588"/>
      <c r="E160" s="2"/>
      <c r="F160" s="2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6"/>
      <c r="R160" s="589"/>
      <c r="S160" s="16"/>
    </row>
    <row r="161" spans="1:19" ht="15.75" customHeight="1">
      <c r="A161" s="587"/>
      <c r="B161" s="2"/>
      <c r="C161" s="2"/>
      <c r="D161" s="588"/>
      <c r="E161" s="2"/>
      <c r="F161" s="2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6"/>
      <c r="R161" s="589"/>
      <c r="S161" s="16"/>
    </row>
    <row r="162" spans="1:19" ht="15.75" customHeight="1">
      <c r="A162" s="587"/>
      <c r="B162" s="2"/>
      <c r="C162" s="2"/>
      <c r="D162" s="588"/>
      <c r="E162" s="2"/>
      <c r="F162" s="2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6"/>
      <c r="R162" s="589"/>
      <c r="S162" s="16"/>
    </row>
    <row r="163" spans="1:19" ht="15.75" customHeight="1">
      <c r="A163" s="587"/>
      <c r="B163" s="2"/>
      <c r="C163" s="2"/>
      <c r="D163" s="588"/>
      <c r="E163" s="2"/>
      <c r="F163" s="2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6"/>
      <c r="R163" s="589"/>
      <c r="S163" s="16"/>
    </row>
    <row r="164" spans="1:19" ht="15.75" customHeight="1">
      <c r="A164" s="587"/>
      <c r="B164" s="2"/>
      <c r="C164" s="2"/>
      <c r="D164" s="588"/>
      <c r="E164" s="2"/>
      <c r="F164" s="2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6"/>
      <c r="R164" s="589"/>
      <c r="S164" s="16"/>
    </row>
    <row r="165" spans="1:19" ht="15.75" customHeight="1">
      <c r="A165" s="587"/>
      <c r="B165" s="2"/>
      <c r="C165" s="2"/>
      <c r="D165" s="588"/>
      <c r="E165" s="2"/>
      <c r="F165" s="2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6"/>
      <c r="R165" s="589"/>
      <c r="S165" s="16"/>
    </row>
    <row r="166" spans="1:19" ht="15.75" customHeight="1">
      <c r="A166" s="587"/>
      <c r="B166" s="2"/>
      <c r="C166" s="2"/>
      <c r="D166" s="588"/>
      <c r="E166" s="2"/>
      <c r="F166" s="2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6"/>
      <c r="R166" s="589"/>
      <c r="S166" s="16"/>
    </row>
    <row r="167" spans="1:19" ht="15.75" customHeight="1">
      <c r="A167" s="587"/>
      <c r="B167" s="2"/>
      <c r="C167" s="2"/>
      <c r="D167" s="588"/>
      <c r="E167" s="2"/>
      <c r="F167" s="2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6"/>
      <c r="R167" s="589"/>
      <c r="S167" s="16"/>
    </row>
    <row r="168" spans="1:19" ht="15.75" customHeight="1">
      <c r="A168" s="587"/>
      <c r="B168" s="2"/>
      <c r="C168" s="2"/>
      <c r="D168" s="588"/>
      <c r="E168" s="2"/>
      <c r="F168" s="2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6"/>
      <c r="R168" s="589"/>
      <c r="S168" s="16"/>
    </row>
    <row r="169" spans="1:19" ht="15.75" customHeight="1">
      <c r="A169" s="587"/>
      <c r="B169" s="2"/>
      <c r="C169" s="2"/>
      <c r="D169" s="588"/>
      <c r="E169" s="2"/>
      <c r="F169" s="2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6"/>
      <c r="R169" s="589"/>
      <c r="S169" s="16"/>
    </row>
    <row r="170" spans="1:19" ht="15.75" customHeight="1">
      <c r="A170" s="587"/>
      <c r="B170" s="2"/>
      <c r="C170" s="2"/>
      <c r="D170" s="588"/>
      <c r="E170" s="2"/>
      <c r="F170" s="2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6"/>
      <c r="R170" s="589"/>
      <c r="S170" s="16"/>
    </row>
    <row r="171" spans="1:19" ht="15.75" customHeight="1">
      <c r="A171" s="587"/>
      <c r="B171" s="2"/>
      <c r="C171" s="2"/>
      <c r="D171" s="588"/>
      <c r="E171" s="2"/>
      <c r="F171" s="2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6"/>
      <c r="R171" s="589"/>
      <c r="S171" s="16"/>
    </row>
    <row r="172" spans="1:19" ht="15.75" customHeight="1">
      <c r="A172" s="587"/>
      <c r="B172" s="2"/>
      <c r="C172" s="2"/>
      <c r="D172" s="588"/>
      <c r="E172" s="2"/>
      <c r="F172" s="2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6"/>
      <c r="R172" s="589"/>
      <c r="S172" s="16"/>
    </row>
    <row r="173" spans="1:19" ht="15.75" customHeight="1">
      <c r="A173" s="587"/>
      <c r="B173" s="2"/>
      <c r="C173" s="2"/>
      <c r="D173" s="588"/>
      <c r="E173" s="2"/>
      <c r="F173" s="2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6"/>
      <c r="R173" s="589"/>
      <c r="S173" s="16"/>
    </row>
    <row r="174" spans="1:19" ht="15.75" customHeight="1">
      <c r="A174" s="587"/>
      <c r="B174" s="2"/>
      <c r="C174" s="2"/>
      <c r="D174" s="588"/>
      <c r="E174" s="2"/>
      <c r="F174" s="2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6"/>
      <c r="R174" s="589"/>
      <c r="S174" s="16"/>
    </row>
    <row r="175" spans="1:19" ht="15.75" customHeight="1">
      <c r="A175" s="587"/>
      <c r="B175" s="2"/>
      <c r="C175" s="2"/>
      <c r="D175" s="588"/>
      <c r="E175" s="2"/>
      <c r="F175" s="2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6"/>
      <c r="R175" s="589"/>
      <c r="S175" s="16"/>
    </row>
    <row r="176" spans="1:19" ht="15.75" customHeight="1">
      <c r="A176" s="587"/>
      <c r="B176" s="2"/>
      <c r="C176" s="2"/>
      <c r="D176" s="588"/>
      <c r="E176" s="2"/>
      <c r="F176" s="2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6"/>
      <c r="R176" s="589"/>
      <c r="S176" s="16"/>
    </row>
    <row r="177" spans="1:19" ht="15.75" customHeight="1">
      <c r="A177" s="587"/>
      <c r="B177" s="2"/>
      <c r="C177" s="2"/>
      <c r="D177" s="588"/>
      <c r="E177" s="2"/>
      <c r="F177" s="2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6"/>
      <c r="R177" s="589"/>
      <c r="S177" s="16"/>
    </row>
    <row r="178" spans="1:19" ht="15.75" customHeight="1">
      <c r="A178" s="587"/>
      <c r="B178" s="2"/>
      <c r="C178" s="2"/>
      <c r="D178" s="588"/>
      <c r="E178" s="2"/>
      <c r="F178" s="2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6"/>
      <c r="R178" s="589"/>
      <c r="S178" s="16"/>
    </row>
    <row r="179" spans="1:19" ht="15.75" customHeight="1">
      <c r="A179" s="587"/>
      <c r="B179" s="2"/>
      <c r="C179" s="2"/>
      <c r="D179" s="588"/>
      <c r="E179" s="2"/>
      <c r="F179" s="2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6"/>
      <c r="R179" s="589"/>
      <c r="S179" s="16"/>
    </row>
    <row r="180" spans="1:19" ht="15.75" customHeight="1">
      <c r="A180" s="587"/>
      <c r="B180" s="2"/>
      <c r="C180" s="2"/>
      <c r="D180" s="588"/>
      <c r="E180" s="2"/>
      <c r="F180" s="2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6"/>
      <c r="R180" s="589"/>
      <c r="S180" s="16"/>
    </row>
    <row r="181" spans="1:19" ht="15.75" customHeight="1">
      <c r="A181" s="587"/>
      <c r="B181" s="2"/>
      <c r="C181" s="2"/>
      <c r="D181" s="588"/>
      <c r="E181" s="2"/>
      <c r="F181" s="2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6"/>
      <c r="R181" s="589"/>
      <c r="S181" s="16"/>
    </row>
    <row r="182" spans="1:19" ht="15.75" customHeight="1">
      <c r="A182" s="587"/>
      <c r="B182" s="2"/>
      <c r="C182" s="2"/>
      <c r="D182" s="588"/>
      <c r="E182" s="2"/>
      <c r="F182" s="2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6"/>
      <c r="R182" s="589"/>
      <c r="S182" s="16"/>
    </row>
    <row r="183" spans="1:19" ht="15.75" customHeight="1">
      <c r="A183" s="587"/>
      <c r="B183" s="2"/>
      <c r="C183" s="2"/>
      <c r="D183" s="588"/>
      <c r="E183" s="2"/>
      <c r="F183" s="2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6"/>
      <c r="R183" s="589"/>
      <c r="S183" s="16"/>
    </row>
    <row r="184" spans="1:19" ht="15.75" customHeight="1">
      <c r="A184" s="587"/>
      <c r="B184" s="2"/>
      <c r="C184" s="2"/>
      <c r="D184" s="588"/>
      <c r="E184" s="2"/>
      <c r="F184" s="2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6"/>
      <c r="R184" s="589"/>
      <c r="S184" s="16"/>
    </row>
    <row r="185" spans="1:19" ht="15.75" customHeight="1">
      <c r="A185" s="587"/>
      <c r="B185" s="2"/>
      <c r="C185" s="2"/>
      <c r="D185" s="588"/>
      <c r="E185" s="2"/>
      <c r="F185" s="2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6"/>
      <c r="R185" s="589"/>
      <c r="S185" s="16"/>
    </row>
    <row r="186" spans="1:19" ht="15.75" customHeight="1">
      <c r="A186" s="587"/>
      <c r="B186" s="2"/>
      <c r="C186" s="2"/>
      <c r="D186" s="588"/>
      <c r="E186" s="2"/>
      <c r="F186" s="2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6"/>
      <c r="R186" s="589"/>
      <c r="S186" s="16"/>
    </row>
    <row r="187" spans="1:19" ht="15.75" customHeight="1">
      <c r="A187" s="587"/>
      <c r="B187" s="2"/>
      <c r="C187" s="2"/>
      <c r="D187" s="588"/>
      <c r="E187" s="2"/>
      <c r="F187" s="2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6"/>
      <c r="R187" s="589"/>
      <c r="S187" s="16"/>
    </row>
    <row r="188" spans="1:19" ht="15.75" customHeight="1">
      <c r="A188" s="587"/>
      <c r="B188" s="2"/>
      <c r="C188" s="2"/>
      <c r="D188" s="588"/>
      <c r="E188" s="2"/>
      <c r="F188" s="2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6"/>
      <c r="R188" s="589"/>
      <c r="S188" s="16"/>
    </row>
    <row r="189" spans="1:19" ht="15.75" customHeight="1">
      <c r="A189" s="587"/>
      <c r="B189" s="2"/>
      <c r="C189" s="2"/>
      <c r="D189" s="588"/>
      <c r="E189" s="2"/>
      <c r="F189" s="2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6"/>
      <c r="R189" s="589"/>
      <c r="S189" s="16"/>
    </row>
    <row r="190" spans="1:19" ht="15.75" customHeight="1">
      <c r="A190" s="587"/>
      <c r="B190" s="2"/>
      <c r="C190" s="2"/>
      <c r="D190" s="588"/>
      <c r="E190" s="2"/>
      <c r="F190" s="2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6"/>
      <c r="R190" s="589"/>
      <c r="S190" s="16"/>
    </row>
    <row r="191" spans="1:19" ht="15.75" customHeight="1">
      <c r="A191" s="587"/>
      <c r="B191" s="2"/>
      <c r="C191" s="2"/>
      <c r="D191" s="588"/>
      <c r="E191" s="2"/>
      <c r="F191" s="2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6"/>
      <c r="R191" s="589"/>
      <c r="S191" s="16"/>
    </row>
    <row r="192" spans="1:19" ht="15.75" customHeight="1">
      <c r="A192" s="587"/>
      <c r="B192" s="2"/>
      <c r="C192" s="2"/>
      <c r="D192" s="588"/>
      <c r="E192" s="2"/>
      <c r="F192" s="2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6"/>
      <c r="R192" s="589"/>
      <c r="S192" s="16"/>
    </row>
    <row r="193" spans="1:19" ht="15.75" customHeight="1">
      <c r="A193" s="587"/>
      <c r="B193" s="2"/>
      <c r="C193" s="2"/>
      <c r="D193" s="588"/>
      <c r="E193" s="2"/>
      <c r="F193" s="2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6"/>
      <c r="R193" s="589"/>
      <c r="S193" s="16"/>
    </row>
    <row r="194" spans="1:19" ht="15.75" customHeight="1">
      <c r="A194" s="587"/>
      <c r="B194" s="2"/>
      <c r="C194" s="2"/>
      <c r="D194" s="588"/>
      <c r="E194" s="2"/>
      <c r="F194" s="2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6"/>
      <c r="R194" s="589"/>
      <c r="S194" s="16"/>
    </row>
    <row r="195" spans="1:19" ht="15.75" customHeight="1">
      <c r="A195" s="587"/>
      <c r="B195" s="2"/>
      <c r="C195" s="2"/>
      <c r="D195" s="588"/>
      <c r="E195" s="2"/>
      <c r="F195" s="2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6"/>
      <c r="R195" s="589"/>
      <c r="S195" s="16"/>
    </row>
    <row r="196" spans="1:19" ht="15.75" customHeight="1">
      <c r="A196" s="587"/>
      <c r="B196" s="2"/>
      <c r="C196" s="2"/>
      <c r="D196" s="588"/>
      <c r="E196" s="2"/>
      <c r="F196" s="2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6"/>
      <c r="R196" s="589"/>
      <c r="S196" s="16"/>
    </row>
    <row r="197" spans="1:19" ht="15.75" customHeight="1">
      <c r="A197" s="587"/>
      <c r="B197" s="2"/>
      <c r="C197" s="2"/>
      <c r="D197" s="588"/>
      <c r="E197" s="2"/>
      <c r="F197" s="2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6"/>
      <c r="R197" s="589"/>
      <c r="S197" s="16"/>
    </row>
    <row r="198" spans="1:19" ht="15.75" customHeight="1">
      <c r="A198" s="587"/>
      <c r="B198" s="2"/>
      <c r="C198" s="2"/>
      <c r="D198" s="588"/>
      <c r="E198" s="2"/>
      <c r="F198" s="2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6"/>
      <c r="R198" s="589"/>
      <c r="S198" s="16"/>
    </row>
    <row r="199" spans="1:19" ht="15.75" customHeight="1">
      <c r="A199" s="587"/>
      <c r="B199" s="2"/>
      <c r="C199" s="2"/>
      <c r="D199" s="588"/>
      <c r="E199" s="2"/>
      <c r="F199" s="2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6"/>
      <c r="R199" s="589"/>
      <c r="S199" s="16"/>
    </row>
    <row r="200" spans="1:19" ht="15.75" customHeight="1">
      <c r="A200" s="587"/>
      <c r="B200" s="2"/>
      <c r="C200" s="2"/>
      <c r="D200" s="588"/>
      <c r="E200" s="2"/>
      <c r="F200" s="2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6"/>
      <c r="R200" s="589"/>
      <c r="S200" s="16"/>
    </row>
    <row r="201" spans="1:19" ht="15.75" customHeight="1">
      <c r="A201" s="587"/>
      <c r="B201" s="2"/>
      <c r="C201" s="2"/>
      <c r="D201" s="588"/>
      <c r="E201" s="2"/>
      <c r="F201" s="2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6"/>
      <c r="R201" s="589"/>
      <c r="S201" s="16"/>
    </row>
    <row r="202" spans="1:19" ht="15.75" customHeight="1">
      <c r="A202" s="587"/>
      <c r="B202" s="2"/>
      <c r="C202" s="2"/>
      <c r="D202" s="588"/>
      <c r="E202" s="2"/>
      <c r="F202" s="2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6"/>
      <c r="R202" s="589"/>
      <c r="S202" s="16"/>
    </row>
    <row r="203" spans="1:19" ht="15.75" customHeight="1">
      <c r="A203" s="587"/>
      <c r="B203" s="2"/>
      <c r="C203" s="2"/>
      <c r="D203" s="588"/>
      <c r="E203" s="2"/>
      <c r="F203" s="2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6"/>
      <c r="R203" s="589"/>
      <c r="S203" s="16"/>
    </row>
    <row r="204" spans="1:19" ht="15.75" customHeight="1">
      <c r="A204" s="587"/>
      <c r="B204" s="2"/>
      <c r="C204" s="2"/>
      <c r="D204" s="588"/>
      <c r="E204" s="2"/>
      <c r="F204" s="2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6"/>
      <c r="R204" s="589"/>
      <c r="S204" s="16"/>
    </row>
    <row r="205" spans="1:19" ht="15.75" customHeight="1">
      <c r="A205" s="587"/>
      <c r="B205" s="2"/>
      <c r="C205" s="2"/>
      <c r="D205" s="588"/>
      <c r="E205" s="2"/>
      <c r="F205" s="2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6"/>
      <c r="R205" s="589"/>
      <c r="S205" s="16"/>
    </row>
    <row r="206" spans="1:19" ht="15.75" customHeight="1">
      <c r="A206" s="587"/>
      <c r="B206" s="2"/>
      <c r="C206" s="2"/>
      <c r="D206" s="588"/>
      <c r="E206" s="2"/>
      <c r="F206" s="2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6"/>
      <c r="R206" s="589"/>
      <c r="S206" s="16"/>
    </row>
    <row r="207" spans="1:19" ht="15.75" customHeight="1">
      <c r="A207" s="587"/>
      <c r="B207" s="2"/>
      <c r="C207" s="2"/>
      <c r="D207" s="588"/>
      <c r="E207" s="2"/>
      <c r="F207" s="2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6"/>
      <c r="R207" s="589"/>
      <c r="S207" s="16"/>
    </row>
    <row r="208" spans="1:19" ht="15.75" customHeight="1">
      <c r="A208" s="587"/>
      <c r="B208" s="2"/>
      <c r="C208" s="2"/>
      <c r="D208" s="588"/>
      <c r="E208" s="2"/>
      <c r="F208" s="2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6"/>
      <c r="R208" s="589"/>
      <c r="S208" s="16"/>
    </row>
    <row r="209" spans="1:19" ht="15.75" customHeight="1">
      <c r="A209" s="587"/>
      <c r="B209" s="2"/>
      <c r="C209" s="2"/>
      <c r="D209" s="588"/>
      <c r="E209" s="2"/>
      <c r="F209" s="2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6"/>
      <c r="R209" s="589"/>
      <c r="S209" s="16"/>
    </row>
    <row r="210" spans="1:19" ht="15.75" customHeight="1">
      <c r="A210" s="587"/>
      <c r="B210" s="2"/>
      <c r="C210" s="2"/>
      <c r="D210" s="588"/>
      <c r="E210" s="2"/>
      <c r="F210" s="2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6"/>
      <c r="R210" s="589"/>
      <c r="S210" s="16"/>
    </row>
    <row r="211" spans="1:19" ht="15.75" customHeight="1">
      <c r="A211" s="587"/>
      <c r="B211" s="2"/>
      <c r="C211" s="2"/>
      <c r="D211" s="588"/>
      <c r="E211" s="2"/>
      <c r="F211" s="2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6"/>
      <c r="R211" s="589"/>
      <c r="S211" s="16"/>
    </row>
    <row r="212" spans="1:19" ht="15.75" customHeight="1">
      <c r="A212" s="587"/>
      <c r="B212" s="2"/>
      <c r="C212" s="2"/>
      <c r="D212" s="588"/>
      <c r="E212" s="2"/>
      <c r="F212" s="2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6"/>
      <c r="R212" s="589"/>
      <c r="S212" s="16"/>
    </row>
    <row r="213" spans="1:19" ht="15.75" customHeight="1">
      <c r="A213" s="587"/>
      <c r="B213" s="2"/>
      <c r="C213" s="2"/>
      <c r="D213" s="588"/>
      <c r="E213" s="2"/>
      <c r="F213" s="2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6"/>
      <c r="R213" s="589"/>
      <c r="S213" s="16"/>
    </row>
    <row r="214" spans="1:19" ht="15.75" customHeight="1">
      <c r="A214" s="587"/>
      <c r="B214" s="2"/>
      <c r="C214" s="2"/>
      <c r="D214" s="588"/>
      <c r="E214" s="2"/>
      <c r="F214" s="2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6"/>
      <c r="R214" s="589"/>
      <c r="S214" s="16"/>
    </row>
    <row r="215" spans="1:19" ht="15.75" customHeight="1">
      <c r="A215" s="587"/>
      <c r="B215" s="2"/>
      <c r="C215" s="2"/>
      <c r="D215" s="588"/>
      <c r="E215" s="2"/>
      <c r="F215" s="2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6"/>
      <c r="R215" s="589"/>
      <c r="S215" s="16"/>
    </row>
    <row r="216" spans="1:19" ht="15.75" customHeight="1">
      <c r="A216" s="587"/>
      <c r="B216" s="2"/>
      <c r="C216" s="2"/>
      <c r="D216" s="588"/>
      <c r="E216" s="2"/>
      <c r="F216" s="2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6"/>
      <c r="R216" s="589"/>
      <c r="S216" s="16"/>
    </row>
    <row r="217" spans="1:19" ht="15.75" customHeight="1">
      <c r="A217" s="587"/>
      <c r="B217" s="2"/>
      <c r="C217" s="2"/>
      <c r="D217" s="588"/>
      <c r="E217" s="2"/>
      <c r="F217" s="2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6"/>
      <c r="R217" s="589"/>
      <c r="S217" s="16"/>
    </row>
    <row r="218" spans="1:19" ht="15.75" customHeight="1">
      <c r="A218" s="587"/>
      <c r="B218" s="2"/>
      <c r="C218" s="2"/>
      <c r="D218" s="588"/>
      <c r="E218" s="2"/>
      <c r="F218" s="2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6"/>
      <c r="R218" s="589"/>
      <c r="S218" s="16"/>
    </row>
    <row r="219" spans="1:19" ht="15.75" customHeight="1">
      <c r="A219" s="587"/>
      <c r="B219" s="2"/>
      <c r="C219" s="2"/>
      <c r="D219" s="588"/>
      <c r="E219" s="2"/>
      <c r="F219" s="2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6"/>
      <c r="R219" s="589"/>
      <c r="S219" s="16"/>
    </row>
    <row r="220" spans="1:19" ht="15.75" customHeight="1">
      <c r="A220" s="587"/>
      <c r="B220" s="2"/>
      <c r="C220" s="2"/>
      <c r="D220" s="588"/>
      <c r="E220" s="2"/>
      <c r="F220" s="2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6"/>
      <c r="R220" s="589"/>
      <c r="S220" s="16"/>
    </row>
    <row r="221" spans="1:19" ht="15.75" customHeight="1">
      <c r="A221" s="587"/>
      <c r="B221" s="2"/>
      <c r="C221" s="2"/>
      <c r="D221" s="588"/>
      <c r="E221" s="2"/>
      <c r="F221" s="2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6"/>
      <c r="R221" s="589"/>
      <c r="S221" s="16"/>
    </row>
    <row r="222" spans="1:19" ht="15.75" customHeight="1">
      <c r="A222" s="587"/>
      <c r="B222" s="2"/>
      <c r="C222" s="2"/>
      <c r="D222" s="588"/>
      <c r="E222" s="2"/>
      <c r="F222" s="2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6"/>
      <c r="R222" s="589"/>
      <c r="S222" s="16"/>
    </row>
    <row r="223" spans="1:19" ht="15.75" customHeight="1">
      <c r="A223" s="587"/>
      <c r="B223" s="2"/>
      <c r="C223" s="2"/>
      <c r="D223" s="588"/>
      <c r="E223" s="2"/>
      <c r="F223" s="2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6"/>
      <c r="R223" s="589"/>
      <c r="S223" s="16"/>
    </row>
    <row r="224" spans="1:19" ht="15.75" customHeight="1">
      <c r="A224" s="587"/>
      <c r="B224" s="2"/>
      <c r="C224" s="2"/>
      <c r="D224" s="588"/>
      <c r="E224" s="2"/>
      <c r="F224" s="2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6"/>
      <c r="R224" s="589"/>
      <c r="S224" s="16"/>
    </row>
    <row r="225" spans="1:19" ht="15.75" customHeight="1">
      <c r="A225" s="587"/>
      <c r="B225" s="2"/>
      <c r="C225" s="2"/>
      <c r="D225" s="588"/>
      <c r="E225" s="2"/>
      <c r="F225" s="2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6"/>
      <c r="R225" s="589"/>
      <c r="S225" s="16"/>
    </row>
    <row r="226" spans="1:19" ht="15.75" customHeight="1">
      <c r="A226" s="587"/>
      <c r="B226" s="2"/>
      <c r="C226" s="2"/>
      <c r="D226" s="588"/>
      <c r="E226" s="2"/>
      <c r="F226" s="2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6"/>
      <c r="R226" s="589"/>
      <c r="S226" s="16"/>
    </row>
    <row r="227" spans="1:19" ht="15.75" customHeight="1">
      <c r="A227" s="587"/>
      <c r="B227" s="2"/>
      <c r="C227" s="2"/>
      <c r="D227" s="588"/>
      <c r="E227" s="2"/>
      <c r="F227" s="2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6"/>
      <c r="R227" s="589"/>
      <c r="S227" s="16"/>
    </row>
    <row r="228" spans="1:19" ht="15.75" customHeight="1">
      <c r="A228" s="587"/>
      <c r="B228" s="2"/>
      <c r="C228" s="2"/>
      <c r="D228" s="588"/>
      <c r="E228" s="2"/>
      <c r="F228" s="2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6"/>
      <c r="R228" s="589"/>
      <c r="S228" s="16"/>
    </row>
    <row r="229" spans="1:19" ht="15.75" customHeight="1">
      <c r="A229" s="587"/>
      <c r="B229" s="2"/>
      <c r="C229" s="2"/>
      <c r="D229" s="588"/>
      <c r="E229" s="2"/>
      <c r="F229" s="2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6"/>
      <c r="R229" s="589"/>
      <c r="S229" s="16"/>
    </row>
    <row r="230" spans="1:19" ht="15.75" customHeight="1">
      <c r="A230" s="587"/>
      <c r="B230" s="2"/>
      <c r="C230" s="2"/>
      <c r="D230" s="588"/>
      <c r="E230" s="2"/>
      <c r="F230" s="2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6"/>
      <c r="R230" s="589"/>
      <c r="S230" s="16"/>
    </row>
    <row r="231" spans="1:19" ht="15.75" customHeight="1">
      <c r="A231" s="587"/>
      <c r="B231" s="2"/>
      <c r="C231" s="2"/>
      <c r="D231" s="588"/>
      <c r="E231" s="2"/>
      <c r="F231" s="2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6"/>
      <c r="R231" s="589"/>
      <c r="S231" s="16"/>
    </row>
    <row r="232" spans="1:19" ht="15.75" customHeight="1">
      <c r="A232" s="587"/>
      <c r="B232" s="2"/>
      <c r="C232" s="2"/>
      <c r="D232" s="588"/>
      <c r="E232" s="2"/>
      <c r="F232" s="2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6"/>
      <c r="R232" s="589"/>
      <c r="S232" s="16"/>
    </row>
    <row r="233" spans="1:19" ht="15.75" customHeight="1">
      <c r="A233" s="587"/>
      <c r="B233" s="2"/>
      <c r="C233" s="2"/>
      <c r="D233" s="588"/>
      <c r="E233" s="2"/>
      <c r="F233" s="2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6"/>
      <c r="R233" s="589"/>
      <c r="S233" s="16"/>
    </row>
    <row r="234" spans="1:19" ht="15.75" customHeight="1">
      <c r="A234" s="587"/>
      <c r="B234" s="2"/>
      <c r="C234" s="2"/>
      <c r="D234" s="588"/>
      <c r="E234" s="2"/>
      <c r="F234" s="2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6"/>
      <c r="R234" s="589"/>
      <c r="S234" s="16"/>
    </row>
    <row r="235" spans="1:19" ht="15.75" customHeight="1">
      <c r="A235" s="587"/>
      <c r="B235" s="2"/>
      <c r="C235" s="2"/>
      <c r="D235" s="588"/>
      <c r="E235" s="2"/>
      <c r="F235" s="2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6"/>
      <c r="R235" s="589"/>
      <c r="S235" s="16"/>
    </row>
    <row r="236" spans="1:19" ht="15.75" customHeight="1">
      <c r="A236" s="587"/>
      <c r="B236" s="2"/>
      <c r="C236" s="2"/>
      <c r="D236" s="588"/>
      <c r="E236" s="2"/>
      <c r="F236" s="2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6"/>
      <c r="R236" s="589"/>
      <c r="S236" s="16"/>
    </row>
    <row r="237" spans="1:19" ht="15.75" customHeight="1">
      <c r="A237" s="587"/>
      <c r="B237" s="2"/>
      <c r="C237" s="2"/>
      <c r="D237" s="588"/>
      <c r="E237" s="2"/>
      <c r="F237" s="2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6"/>
      <c r="R237" s="589"/>
      <c r="S237" s="16"/>
    </row>
    <row r="238" spans="1:19" ht="15.75" customHeight="1">
      <c r="A238" s="587"/>
      <c r="B238" s="2"/>
      <c r="C238" s="2"/>
      <c r="D238" s="588"/>
      <c r="E238" s="2"/>
      <c r="F238" s="2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6"/>
      <c r="R238" s="589"/>
      <c r="S238" s="16"/>
    </row>
    <row r="239" spans="1:19" ht="15.75" customHeight="1">
      <c r="A239" s="587"/>
      <c r="B239" s="2"/>
      <c r="C239" s="2"/>
      <c r="D239" s="588"/>
      <c r="E239" s="2"/>
      <c r="F239" s="2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6"/>
      <c r="R239" s="589"/>
      <c r="S239" s="16"/>
    </row>
    <row r="240" spans="1:19" ht="15.75" customHeight="1">
      <c r="A240" s="587"/>
      <c r="B240" s="2"/>
      <c r="C240" s="2"/>
      <c r="D240" s="588"/>
      <c r="E240" s="2"/>
      <c r="F240" s="2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6"/>
      <c r="R240" s="589"/>
      <c r="S240" s="16"/>
    </row>
    <row r="241" spans="1:19" ht="15.75" customHeight="1">
      <c r="A241" s="587"/>
      <c r="B241" s="2"/>
      <c r="C241" s="2"/>
      <c r="D241" s="588"/>
      <c r="E241" s="2"/>
      <c r="F241" s="2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6"/>
      <c r="R241" s="589"/>
      <c r="S241" s="16"/>
    </row>
    <row r="242" spans="1:19" ht="15.75" customHeight="1">
      <c r="A242" s="587"/>
      <c r="B242" s="2"/>
      <c r="C242" s="2"/>
      <c r="D242" s="588"/>
      <c r="E242" s="2"/>
      <c r="F242" s="2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6"/>
      <c r="R242" s="589"/>
      <c r="S242" s="16"/>
    </row>
    <row r="243" spans="1:19" ht="15.75" customHeight="1">
      <c r="A243" s="587"/>
      <c r="B243" s="2"/>
      <c r="C243" s="2"/>
      <c r="D243" s="588"/>
      <c r="E243" s="2"/>
      <c r="F243" s="2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6"/>
      <c r="R243" s="589"/>
      <c r="S243" s="16"/>
    </row>
    <row r="244" spans="1:19" ht="15.75" customHeight="1"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1:19" ht="15.75" customHeight="1"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ht="15.75" customHeight="1"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ht="15.75" customHeight="1"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1:19" ht="15.75" customHeight="1"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1:19" ht="15.75" customHeight="1"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1:19" ht="15.75" customHeight="1"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1:19" ht="15.75" customHeight="1"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1:19" ht="15.75" customHeight="1"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1:19" ht="15.75" customHeight="1"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1:19" ht="15.75" customHeight="1"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1:19" ht="15.75" customHeight="1"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1:19" ht="15.75" customHeight="1"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7:19" ht="15.75" customHeight="1"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7:19" ht="15.75" customHeight="1"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7:19" ht="15.75" customHeight="1"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7:19" ht="15.75" customHeight="1"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7:19" ht="15.75" customHeight="1"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7:19" ht="15.75" customHeight="1"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7:19" ht="15.75" customHeight="1"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7:19" ht="15.75" customHeight="1"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7:19" ht="15.75" customHeight="1"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7:19" ht="15.75" customHeight="1"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7:19" ht="15.75" customHeight="1"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7:19" ht="15.75" customHeight="1"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7:19" ht="15.75" customHeight="1"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7:19" ht="15.75" customHeight="1"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7:19" ht="15.75" customHeight="1"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7:19" ht="15.75" customHeight="1"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7:19" ht="15.75" customHeight="1"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7:19" ht="15.75" customHeight="1"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7:19" ht="15.75" customHeight="1"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7:19" ht="15.75" customHeight="1"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7:19" ht="15.75" customHeight="1"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7:19" ht="15.75" customHeight="1"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7:19" ht="15.75" customHeight="1"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7:19" ht="15.75" customHeight="1"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7:19" ht="15.75" customHeight="1"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7:19" ht="15.75" customHeight="1"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7:19" ht="15.75" customHeight="1"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7:19" ht="15.75" customHeight="1"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7:19" ht="15.75" customHeight="1"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7:19" ht="15.75" customHeight="1"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7:19" ht="15.75" customHeight="1"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7:19" ht="15.75" customHeight="1"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7:19" ht="15.75" customHeight="1"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7:19" ht="15.75" customHeight="1"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7:19" ht="15.75" customHeight="1"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7:19" ht="15.75" customHeight="1"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7:19" ht="15.75" customHeight="1"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7:19" ht="15.75" customHeight="1"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7:19" ht="15.75" customHeight="1"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7:19" ht="15.75" customHeight="1"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7:19" ht="15.75" customHeight="1"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7:19" ht="15.75" customHeight="1"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7:19" ht="15.75" customHeight="1"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7:19" ht="15.75" customHeight="1"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7:19" ht="15.75" customHeight="1"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7:19" ht="15.75" customHeight="1"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7:19" ht="15.75" customHeight="1"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</row>
    <row r="304" spans="7:19" ht="15.75" customHeight="1"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</row>
    <row r="305" spans="7:19" ht="15.75" customHeight="1"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7:19" ht="15.75" customHeight="1"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7:19" ht="15.75" customHeight="1"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  <row r="308" spans="7:19" ht="15.75" customHeight="1"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</row>
    <row r="309" spans="7:19" ht="15.75" customHeight="1"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</row>
    <row r="310" spans="7:19" ht="15.75" customHeight="1"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</row>
    <row r="311" spans="7:19" ht="15.75" customHeight="1"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</row>
    <row r="312" spans="7:19" ht="15.75" customHeight="1"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</row>
    <row r="313" spans="7:19" ht="15.75" customHeight="1"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</row>
    <row r="314" spans="7:19" ht="15.75" customHeight="1"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</row>
    <row r="315" spans="7:19" ht="15.75" customHeight="1"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</row>
    <row r="316" spans="7:19" ht="15.75" customHeight="1"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</row>
    <row r="317" spans="7:19" ht="15.75" customHeight="1"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</row>
    <row r="318" spans="7:19" ht="15.75" customHeight="1"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</row>
    <row r="319" spans="7:19" ht="15.75" customHeight="1"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</row>
    <row r="320" spans="7:19" ht="15.75" customHeight="1"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</row>
    <row r="321" spans="7:19" ht="15.75" customHeight="1"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</row>
    <row r="322" spans="7:19" ht="15.75" customHeight="1"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</row>
    <row r="323" spans="7:19" ht="15.75" customHeight="1"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</row>
    <row r="324" spans="7:19" ht="15.75" customHeight="1"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</row>
    <row r="325" spans="7:19" ht="15.75" customHeight="1"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</row>
    <row r="326" spans="7:19" ht="15.75" customHeight="1"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</row>
    <row r="327" spans="7:19" ht="15.75" customHeight="1"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</row>
    <row r="328" spans="7:19" ht="15.75" customHeight="1"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</row>
    <row r="329" spans="7:19" ht="15.75" customHeight="1"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</row>
    <row r="330" spans="7:19" ht="15.75" customHeight="1"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</row>
    <row r="331" spans="7:19" ht="15.75" customHeight="1"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</row>
    <row r="332" spans="7:19" ht="15.75" customHeight="1"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</row>
    <row r="333" spans="7:19" ht="15.75" customHeight="1"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</row>
    <row r="334" spans="7:19" ht="15.75" customHeight="1"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</row>
    <row r="335" spans="7:19" ht="15.75" customHeight="1"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</row>
    <row r="336" spans="7:19" ht="15.75" customHeight="1"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</row>
    <row r="337" spans="7:19" ht="15.75" customHeight="1"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</row>
    <row r="338" spans="7:19" ht="15.75" customHeight="1"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</row>
    <row r="339" spans="7:19" ht="15.75" customHeight="1"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</row>
    <row r="340" spans="7:19" ht="15.75" customHeight="1"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</row>
    <row r="341" spans="7:19" ht="15.75" customHeight="1"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</row>
    <row r="342" spans="7:19" ht="15.75" customHeight="1"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</row>
    <row r="343" spans="7:19" ht="15.75" customHeight="1"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</row>
    <row r="344" spans="7:19" ht="15.75" customHeight="1"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</row>
    <row r="345" spans="7:19" ht="15.75" customHeight="1"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</row>
    <row r="346" spans="7:19" ht="15.75" customHeight="1"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</row>
    <row r="347" spans="7:19" ht="15.75" customHeight="1"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</row>
    <row r="348" spans="7:19" ht="15.75" customHeight="1"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</row>
    <row r="349" spans="7:19" ht="15.75" customHeight="1"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</row>
    <row r="350" spans="7:19" ht="15.75" customHeight="1"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</row>
    <row r="351" spans="7:19" ht="15.75" customHeight="1"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</row>
    <row r="352" spans="7:19" ht="15.75" customHeight="1"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</row>
    <row r="353" spans="7:19" ht="15.75" customHeight="1"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</row>
    <row r="354" spans="7:19" ht="15.75" customHeight="1"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</row>
    <row r="355" spans="7:19" ht="15.75" customHeight="1"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</row>
    <row r="356" spans="7:19" ht="15.75" customHeight="1"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</row>
    <row r="357" spans="7:19" ht="15.75" customHeight="1"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7:19" ht="15.75" customHeight="1"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 spans="7:19" ht="15.75" customHeight="1"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7:19" ht="15.75" customHeight="1"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7:19" ht="15.75" customHeight="1"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7:19" ht="15.75" customHeight="1"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7:19" ht="15.75" customHeight="1"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7:19" ht="15.75" customHeight="1"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7:19" ht="15.75" customHeight="1"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66" spans="7:19" ht="15.75" customHeight="1"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</row>
    <row r="367" spans="7:19" ht="15.75" customHeight="1"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 spans="7:19" ht="15.75" customHeight="1"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69" spans="7:19" ht="15.75" customHeight="1"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7:19" ht="15.75" customHeight="1"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</row>
    <row r="371" spans="7:19" ht="15.75" customHeight="1"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</row>
    <row r="372" spans="7:19" ht="15.75" customHeight="1"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</row>
    <row r="373" spans="7:19" ht="15.75" customHeight="1"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</row>
    <row r="374" spans="7:19" ht="15.75" customHeight="1"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7:19" ht="15.75" customHeight="1"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7:19" ht="15.75" customHeight="1"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7:19" ht="15.75" customHeight="1"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7:19" ht="15.75" customHeight="1"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7:19" ht="15.75" customHeight="1"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7:19" ht="15.75" customHeight="1"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7:19" ht="15.75" customHeight="1"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2" spans="7:19" ht="15.75" customHeight="1"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</row>
    <row r="383" spans="7:19" ht="15.75" customHeight="1"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</row>
    <row r="384" spans="7:19" ht="15.75" customHeight="1"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</row>
    <row r="385" spans="7:19" ht="15.75" customHeight="1"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7:19" ht="15.75" customHeight="1"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</row>
    <row r="387" spans="7:19" ht="15.75" customHeight="1"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</row>
    <row r="388" spans="7:19" ht="15.75" customHeight="1"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</row>
    <row r="389" spans="7:19" ht="15.75" customHeight="1"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</row>
    <row r="390" spans="7:19" ht="15.75" customHeight="1"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</row>
    <row r="391" spans="7:19" ht="15.75" customHeight="1"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</row>
    <row r="392" spans="7:19" ht="15.75" customHeight="1"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</row>
    <row r="393" spans="7:19" ht="15.75" customHeight="1"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</row>
    <row r="394" spans="7:19" ht="15.75" customHeight="1"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</row>
    <row r="395" spans="7:19" ht="15.75" customHeight="1"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</row>
    <row r="396" spans="7:19" ht="15.75" customHeight="1"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</row>
    <row r="397" spans="7:19" ht="15.75" customHeight="1"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</row>
    <row r="398" spans="7:19" ht="15.75" customHeight="1"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</row>
    <row r="399" spans="7:19" ht="15.75" customHeight="1"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</row>
    <row r="400" spans="7:19" ht="15.75" customHeight="1"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</row>
    <row r="401" spans="7:19" ht="15.75" customHeight="1"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</row>
    <row r="402" spans="7:19" ht="15.75" customHeight="1"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</row>
    <row r="403" spans="7:19" ht="15.75" customHeight="1"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</row>
    <row r="404" spans="7:19" ht="15.75" customHeight="1"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</row>
    <row r="405" spans="7:19" ht="15.75" customHeight="1"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</row>
    <row r="406" spans="7:19" ht="15.75" customHeight="1"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</row>
    <row r="407" spans="7:19" ht="15.75" customHeight="1"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</row>
    <row r="408" spans="7:19" ht="15.75" customHeight="1"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</row>
    <row r="409" spans="7:19" ht="15.75" customHeight="1"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</row>
    <row r="410" spans="7:19" ht="15.75" customHeight="1"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</row>
    <row r="411" spans="7:19" ht="15.75" customHeight="1"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</row>
    <row r="412" spans="7:19" ht="15.75" customHeight="1"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</row>
    <row r="413" spans="7:19" ht="15.75" customHeight="1"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7:19" ht="15.75" customHeight="1"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</row>
    <row r="415" spans="7:19" ht="15.75" customHeight="1"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</row>
    <row r="416" spans="7:19" ht="15.75" customHeight="1"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</row>
    <row r="417" spans="7:19" ht="15.75" customHeight="1"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7:19" ht="15.75" customHeight="1"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</row>
    <row r="419" spans="7:19" ht="15.75" customHeight="1"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7:19" ht="15.75" customHeight="1"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</row>
    <row r="421" spans="7:19" ht="15.75" customHeight="1"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</row>
    <row r="422" spans="7:19" ht="15.75" customHeight="1"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</row>
    <row r="423" spans="7:19" ht="15.75" customHeight="1"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</row>
    <row r="424" spans="7:19" ht="15.75" customHeight="1"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</row>
    <row r="425" spans="7:19" ht="15.75" customHeight="1"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</row>
    <row r="426" spans="7:19" ht="15.75" customHeight="1"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</row>
    <row r="427" spans="7:19" ht="15.75" customHeight="1"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</row>
    <row r="428" spans="7:19" ht="15.75" customHeight="1"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</row>
    <row r="429" spans="7:19" ht="15.75" customHeight="1"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</row>
    <row r="430" spans="7:19" ht="15.75" customHeight="1"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7:19" ht="15.75" customHeight="1"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7:19" ht="15.75" customHeight="1"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7:19" ht="15.75" customHeight="1"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7:19" ht="15.75" customHeight="1"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7:19" ht="15.75" customHeight="1"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7:19" ht="15.75" customHeight="1"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7:19" ht="15.75" customHeight="1"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7:19" ht="15.75" customHeight="1"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7:19" ht="15.75" customHeight="1"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7:19" ht="15.75" customHeight="1"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7:19" ht="15.75" customHeight="1"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7:19" ht="15.75" customHeight="1"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7:19" ht="15.75" customHeight="1"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7:19" ht="15.75" customHeight="1"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7:19" ht="15.75" customHeight="1"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7:19" ht="15.75" customHeight="1"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7:19" ht="15.75" customHeight="1"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7:19" ht="15.75" customHeight="1"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7:19" ht="15.75" customHeight="1"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  <row r="450" spans="7:19" ht="15.75" customHeight="1"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</row>
    <row r="451" spans="7:19" ht="15.75" customHeight="1"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</row>
    <row r="452" spans="7:19" ht="15.75" customHeight="1"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</row>
    <row r="453" spans="7:19" ht="15.75" customHeight="1"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</row>
    <row r="454" spans="7:19" ht="15.75" customHeight="1"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</row>
    <row r="455" spans="7:19" ht="15.75" customHeight="1"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</row>
    <row r="456" spans="7:19" ht="15.75" customHeight="1"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</row>
    <row r="457" spans="7:19" ht="15.75" customHeight="1"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</row>
    <row r="458" spans="7:19" ht="15.75" customHeight="1"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</row>
    <row r="459" spans="7:19" ht="15.75" customHeight="1"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</row>
    <row r="460" spans="7:19" ht="15.75" customHeight="1"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</row>
    <row r="461" spans="7:19" ht="15.75" customHeight="1"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</row>
    <row r="462" spans="7:19" ht="15.75" customHeight="1"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</row>
    <row r="463" spans="7:19" ht="15.75" customHeight="1"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</row>
    <row r="464" spans="7:19" ht="15.75" customHeight="1"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</row>
    <row r="465" spans="7:19" ht="15.75" customHeight="1"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</row>
    <row r="466" spans="7:19" ht="15.75" customHeight="1"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</row>
    <row r="467" spans="7:19" ht="15.75" customHeight="1"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</row>
    <row r="468" spans="7:19" ht="15.75" customHeight="1"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</row>
    <row r="469" spans="7:19" ht="15.75" customHeight="1"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</row>
    <row r="470" spans="7:19" ht="15.75" customHeight="1"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</row>
    <row r="471" spans="7:19" ht="15.75" customHeight="1"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</row>
    <row r="472" spans="7:19" ht="15.75" customHeight="1"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</row>
    <row r="473" spans="7:19" ht="15.75" customHeight="1"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</row>
    <row r="474" spans="7:19" ht="15.75" customHeight="1"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</row>
    <row r="475" spans="7:19" ht="15.75" customHeight="1"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</row>
    <row r="476" spans="7:19" ht="15.75" customHeight="1"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</row>
    <row r="477" spans="7:19" ht="15.75" customHeight="1"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</row>
    <row r="478" spans="7:19" ht="15.75" customHeight="1"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</row>
    <row r="479" spans="7:19" ht="15.75" customHeight="1"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</row>
    <row r="480" spans="7:19" ht="15.75" customHeight="1"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</row>
    <row r="481" spans="7:19" ht="15.75" customHeight="1"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</row>
    <row r="482" spans="7:19" ht="15.75" customHeight="1"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</row>
    <row r="483" spans="7:19" ht="15.75" customHeight="1"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</row>
    <row r="484" spans="7:19" ht="15.75" customHeight="1"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</row>
    <row r="485" spans="7:19" ht="15.75" customHeight="1"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</row>
    <row r="486" spans="7:19" ht="15.75" customHeight="1"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</row>
    <row r="487" spans="7:19" ht="15.75" customHeight="1"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</row>
    <row r="488" spans="7:19" ht="15.75" customHeight="1"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</row>
    <row r="489" spans="7:19" ht="15.75" customHeight="1"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</row>
    <row r="490" spans="7:19" ht="15.75" customHeight="1"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</row>
    <row r="491" spans="7:19" ht="15.75" customHeight="1"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</row>
    <row r="492" spans="7:19" ht="15.75" customHeight="1"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</row>
    <row r="493" spans="7:19" ht="15.75" customHeight="1"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</row>
    <row r="494" spans="7:19" ht="15.75" customHeight="1"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7:19" ht="15.75" customHeight="1"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7:19" ht="15.75" customHeight="1"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</row>
    <row r="497" spans="7:19" ht="15.75" customHeight="1"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</row>
    <row r="498" spans="7:19" ht="15.75" customHeight="1"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</row>
    <row r="499" spans="7:19" ht="15.75" customHeight="1"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</row>
    <row r="500" spans="7:19" ht="15.75" customHeight="1"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</row>
    <row r="501" spans="7:19" ht="15.75" customHeight="1"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</row>
    <row r="502" spans="7:19" ht="15.75" customHeight="1"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</row>
    <row r="503" spans="7:19" ht="15.75" customHeight="1"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</row>
    <row r="504" spans="7:19" ht="15.75" customHeight="1"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</row>
    <row r="505" spans="7:19" ht="15.75" customHeight="1"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</row>
    <row r="506" spans="7:19" ht="15.75" customHeight="1"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</row>
    <row r="507" spans="7:19" ht="15.75" customHeight="1"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</row>
    <row r="508" spans="7:19" ht="15.75" customHeight="1"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</row>
    <row r="509" spans="7:19" ht="15.75" customHeight="1"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</row>
    <row r="510" spans="7:19" ht="15.75" customHeight="1"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</row>
    <row r="511" spans="7:19" ht="15.75" customHeight="1"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</row>
    <row r="512" spans="7:19" ht="15.75" customHeight="1"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</row>
    <row r="513" spans="7:19" ht="15.75" customHeight="1"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</row>
    <row r="514" spans="7:19" ht="15.75" customHeight="1"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</row>
    <row r="515" spans="7:19" ht="15.75" customHeight="1"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</row>
    <row r="516" spans="7:19" ht="15.75" customHeight="1"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</row>
    <row r="517" spans="7:19" ht="15.75" customHeight="1"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</row>
    <row r="518" spans="7:19" ht="15.75" customHeight="1"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</row>
    <row r="519" spans="7:19" ht="15.75" customHeight="1"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</row>
    <row r="520" spans="7:19" ht="15.75" customHeight="1"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</row>
    <row r="521" spans="7:19" ht="15.75" customHeight="1"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</row>
    <row r="522" spans="7:19" ht="15.75" customHeight="1"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</row>
    <row r="523" spans="7:19" ht="15.75" customHeight="1"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</row>
    <row r="524" spans="7:19" ht="15.75" customHeight="1"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</row>
    <row r="525" spans="7:19" ht="15.75" customHeight="1"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</row>
    <row r="526" spans="7:19" ht="15.75" customHeight="1"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</row>
    <row r="527" spans="7:19" ht="15.75" customHeight="1"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</row>
    <row r="528" spans="7:19" ht="15.75" customHeight="1"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</row>
    <row r="529" spans="7:19" ht="15.75" customHeight="1"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</row>
    <row r="530" spans="7:19" ht="15.75" customHeight="1"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</row>
    <row r="531" spans="7:19" ht="15.75" customHeight="1"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</row>
    <row r="532" spans="7:19" ht="15.75" customHeight="1"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</row>
    <row r="533" spans="7:19" ht="15.75" customHeight="1"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</row>
    <row r="534" spans="7:19" ht="15.75" customHeight="1"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</row>
    <row r="535" spans="7:19" ht="15.75" customHeight="1"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</row>
    <row r="536" spans="7:19" ht="15.75" customHeight="1"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</row>
    <row r="537" spans="7:19" ht="15.75" customHeight="1"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</row>
    <row r="538" spans="7:19" ht="15.75" customHeight="1"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</row>
    <row r="539" spans="7:19" ht="15.75" customHeight="1"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</row>
    <row r="540" spans="7:19" ht="15.75" customHeight="1"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</row>
    <row r="541" spans="7:19" ht="15.75" customHeight="1"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</row>
    <row r="542" spans="7:19" ht="15.75" customHeight="1"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</row>
    <row r="543" spans="7:19" ht="15.75" customHeight="1"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</row>
    <row r="544" spans="7:19" ht="15.75" customHeight="1"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</row>
    <row r="545" spans="7:19" ht="15.75" customHeight="1"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</row>
    <row r="546" spans="7:19" ht="15.75" customHeight="1"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</row>
    <row r="547" spans="7:19" ht="15.75" customHeight="1"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</row>
    <row r="548" spans="7:19" ht="15.75" customHeight="1"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</row>
    <row r="549" spans="7:19" ht="15.75" customHeight="1"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</row>
    <row r="550" spans="7:19" ht="15.75" customHeight="1"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</row>
    <row r="551" spans="7:19" ht="15.75" customHeight="1"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</row>
    <row r="552" spans="7:19" ht="15.75" customHeight="1"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</row>
    <row r="553" spans="7:19" ht="15.75" customHeight="1"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</row>
    <row r="554" spans="7:19" ht="15.75" customHeight="1"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</row>
    <row r="555" spans="7:19" ht="15.75" customHeight="1"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</row>
    <row r="556" spans="7:19" ht="15.75" customHeight="1"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</row>
    <row r="557" spans="7:19" ht="15.75" customHeight="1"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</row>
    <row r="558" spans="7:19" ht="15.75" customHeight="1"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</row>
    <row r="559" spans="7:19" ht="15.75" customHeight="1"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</row>
    <row r="560" spans="7:19" ht="15.75" customHeight="1"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</row>
    <row r="561" spans="7:19" ht="15.75" customHeight="1"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</row>
    <row r="562" spans="7:19" ht="15.75" customHeight="1"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</row>
    <row r="563" spans="7:19" ht="15.75" customHeight="1"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</row>
    <row r="564" spans="7:19" ht="15.75" customHeight="1"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 spans="7:19" ht="15.75" customHeight="1"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7:19" ht="15.75" customHeight="1"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</row>
    <row r="567" spans="7:19" ht="15.75" customHeight="1"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</row>
    <row r="568" spans="7:19" ht="15.75" customHeight="1"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</row>
    <row r="569" spans="7:19" ht="15.75" customHeight="1"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</row>
    <row r="570" spans="7:19" ht="15.75" customHeight="1"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</row>
    <row r="571" spans="7:19" ht="15.75" customHeight="1"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</row>
    <row r="572" spans="7:19" ht="15.75" customHeight="1"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</row>
    <row r="573" spans="7:19" ht="15.75" customHeight="1"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</row>
    <row r="574" spans="7:19" ht="15.75" customHeight="1"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</row>
    <row r="575" spans="7:19" ht="15.75" customHeight="1"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</row>
    <row r="576" spans="7:19" ht="15.75" customHeight="1"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</row>
    <row r="577" spans="7:19" ht="15.75" customHeight="1"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</row>
    <row r="578" spans="7:19" ht="15.75" customHeight="1"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</row>
    <row r="579" spans="7:19" ht="15.75" customHeight="1"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</row>
    <row r="580" spans="7:19" ht="15.75" customHeight="1"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</row>
    <row r="581" spans="7:19" ht="15.75" customHeight="1"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</row>
    <row r="582" spans="7:19" ht="15.75" customHeight="1"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</row>
    <row r="583" spans="7:19" ht="15.75" customHeight="1"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</row>
    <row r="584" spans="7:19" ht="15.75" customHeight="1"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</row>
    <row r="585" spans="7:19" ht="15.75" customHeight="1"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</row>
    <row r="586" spans="7:19" ht="15.75" customHeight="1"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</row>
    <row r="587" spans="7:19" ht="15.75" customHeight="1"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</row>
    <row r="588" spans="7:19" ht="15.75" customHeight="1"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</row>
    <row r="589" spans="7:19" ht="15.75" customHeight="1"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</row>
    <row r="590" spans="7:19" ht="15.75" customHeight="1"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</row>
    <row r="591" spans="7:19" ht="15.75" customHeight="1"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</row>
    <row r="592" spans="7:19" ht="15.75" customHeight="1"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</row>
    <row r="593" spans="7:19" ht="15.75" customHeight="1"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</row>
    <row r="594" spans="7:19" ht="15.75" customHeight="1"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</row>
    <row r="595" spans="7:19" ht="15.75" customHeight="1"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</row>
    <row r="596" spans="7:19" ht="15.75" customHeight="1"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</row>
    <row r="597" spans="7:19" ht="15.75" customHeight="1"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</row>
    <row r="598" spans="7:19" ht="15.75" customHeight="1"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</row>
    <row r="599" spans="7:19" ht="15.75" customHeight="1"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</row>
    <row r="600" spans="7:19" ht="15.75" customHeight="1"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</row>
    <row r="601" spans="7:19" ht="15.75" customHeight="1"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</row>
    <row r="602" spans="7:19" ht="15.75" customHeight="1"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</row>
    <row r="603" spans="7:19" ht="15.75" customHeight="1"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</row>
    <row r="604" spans="7:19" ht="15.75" customHeight="1"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</row>
    <row r="605" spans="7:19" ht="15.75" customHeight="1"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</row>
    <row r="606" spans="7:19" ht="15.75" customHeight="1"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</row>
    <row r="607" spans="7:19" ht="15.75" customHeight="1"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</row>
    <row r="608" spans="7:19" ht="15.75" customHeight="1"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</row>
    <row r="609" spans="7:19" ht="15.75" customHeight="1"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</row>
    <row r="610" spans="7:19" ht="15.75" customHeight="1"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</row>
    <row r="611" spans="7:19" ht="15.75" customHeight="1"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</row>
    <row r="612" spans="7:19" ht="15.75" customHeight="1"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</row>
    <row r="613" spans="7:19" ht="15.75" customHeight="1"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</row>
    <row r="614" spans="7:19" ht="15.75" customHeight="1"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</row>
    <row r="615" spans="7:19" ht="15.75" customHeight="1"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</row>
    <row r="616" spans="7:19" ht="15.75" customHeight="1"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</row>
    <row r="617" spans="7:19" ht="15.75" customHeight="1"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</row>
    <row r="618" spans="7:19" ht="15.75" customHeight="1"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</row>
    <row r="619" spans="7:19" ht="15.75" customHeight="1"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7:19" ht="15.75" customHeight="1"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</row>
    <row r="621" spans="7:19" ht="15.75" customHeight="1"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</row>
    <row r="622" spans="7:19" ht="15.75" customHeight="1"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</row>
    <row r="623" spans="7:19" ht="15.75" customHeight="1"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</row>
    <row r="624" spans="7:19" ht="15.75" customHeight="1"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</row>
    <row r="625" spans="7:19" ht="15.75" customHeight="1"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</row>
    <row r="626" spans="7:19" ht="15.75" customHeight="1"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</row>
    <row r="627" spans="7:19" ht="15.75" customHeight="1"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</row>
    <row r="628" spans="7:19" ht="15.75" customHeight="1"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</row>
    <row r="629" spans="7:19" ht="15.75" customHeight="1"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</row>
    <row r="630" spans="7:19" ht="15.75" customHeight="1"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</row>
    <row r="631" spans="7:19" ht="15.75" customHeight="1"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</row>
    <row r="632" spans="7:19" ht="15.75" customHeight="1"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</row>
    <row r="633" spans="7:19" ht="15.75" customHeight="1"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</row>
    <row r="634" spans="7:19" ht="15.75" customHeight="1"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</row>
    <row r="635" spans="7:19" ht="15.75" customHeight="1"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</row>
    <row r="636" spans="7:19" ht="15.75" customHeight="1"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</row>
    <row r="637" spans="7:19" ht="15.75" customHeight="1"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</row>
    <row r="638" spans="7:19" ht="15.75" customHeight="1"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</row>
    <row r="639" spans="7:19" ht="15.75" customHeight="1"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</row>
    <row r="640" spans="7:19" ht="15.75" customHeight="1"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</row>
    <row r="641" spans="7:19" ht="15.75" customHeight="1"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</row>
    <row r="642" spans="7:19" ht="15.75" customHeight="1"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</row>
    <row r="643" spans="7:19" ht="15.75" customHeight="1"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</row>
    <row r="644" spans="7:19" ht="15.75" customHeight="1"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</row>
    <row r="645" spans="7:19" ht="15.75" customHeight="1"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</row>
    <row r="646" spans="7:19" ht="15.75" customHeight="1"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</row>
    <row r="647" spans="7:19" ht="15.75" customHeight="1"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</row>
    <row r="648" spans="7:19" ht="15.75" customHeight="1"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</row>
    <row r="649" spans="7:19" ht="15.75" customHeight="1"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</row>
    <row r="650" spans="7:19" ht="15.75" customHeight="1"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</row>
    <row r="651" spans="7:19" ht="15.75" customHeight="1"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</row>
    <row r="652" spans="7:19" ht="15.75" customHeight="1"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</row>
    <row r="653" spans="7:19" ht="15.75" customHeight="1"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</row>
    <row r="654" spans="7:19" ht="15.75" customHeight="1"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</row>
    <row r="655" spans="7:19" ht="15.75" customHeight="1"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</row>
    <row r="656" spans="7:19" ht="15.75" customHeight="1"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</row>
    <row r="657" spans="7:19" ht="15.75" customHeight="1"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</row>
    <row r="658" spans="7:19" ht="15.75" customHeight="1"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</row>
    <row r="659" spans="7:19" ht="15.75" customHeight="1"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</row>
    <row r="660" spans="7:19" ht="15.75" customHeight="1"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</row>
    <row r="661" spans="7:19" ht="15.75" customHeight="1"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</row>
    <row r="662" spans="7:19" ht="15.75" customHeight="1"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</row>
    <row r="663" spans="7:19" ht="15.75" customHeight="1"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</row>
    <row r="664" spans="7:19" ht="15.75" customHeight="1"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</row>
    <row r="665" spans="7:19" ht="15.75" customHeight="1"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</row>
    <row r="666" spans="7:19" ht="15.75" customHeight="1"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</row>
    <row r="667" spans="7:19" ht="15.75" customHeight="1"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</row>
    <row r="668" spans="7:19" ht="15.75" customHeight="1"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</row>
    <row r="669" spans="7:19" ht="15.75" customHeight="1"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</row>
    <row r="670" spans="7:19" ht="15.75" customHeight="1"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</row>
    <row r="671" spans="7:19" ht="15.75" customHeight="1"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</row>
    <row r="672" spans="7:19" ht="15.75" customHeight="1"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</row>
    <row r="673" spans="7:19" ht="15.75" customHeight="1"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</row>
    <row r="674" spans="7:19" ht="15.75" customHeight="1"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</row>
    <row r="675" spans="7:19" ht="15.75" customHeight="1"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</row>
    <row r="676" spans="7:19" ht="15.75" customHeight="1"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</row>
    <row r="677" spans="7:19" ht="15.75" customHeight="1"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</row>
    <row r="678" spans="7:19" ht="15.75" customHeight="1"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</row>
    <row r="679" spans="7:19" ht="15.75" customHeight="1"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</row>
    <row r="680" spans="7:19" ht="15.75" customHeight="1"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</row>
    <row r="681" spans="7:19" ht="15.75" customHeight="1"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</row>
    <row r="682" spans="7:19" ht="15.75" customHeight="1"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</row>
    <row r="683" spans="7:19" ht="15.75" customHeight="1"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</row>
    <row r="684" spans="7:19" ht="15.75" customHeight="1"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</row>
    <row r="685" spans="7:19" ht="15.75" customHeight="1"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</row>
    <row r="686" spans="7:19" ht="15.75" customHeight="1"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</row>
    <row r="687" spans="7:19" ht="15.75" customHeight="1"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</row>
    <row r="688" spans="7:19" ht="15.75" customHeight="1"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</row>
    <row r="689" spans="7:19" ht="15.75" customHeight="1"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</row>
    <row r="690" spans="7:19" ht="15.75" customHeight="1"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</row>
    <row r="691" spans="7:19" ht="15.75" customHeight="1"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</row>
    <row r="692" spans="7:19" ht="15.75" customHeight="1"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</row>
    <row r="693" spans="7:19" ht="15.75" customHeight="1"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</row>
    <row r="694" spans="7:19" ht="15.75" customHeight="1"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</row>
    <row r="695" spans="7:19" ht="15.75" customHeight="1"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</row>
    <row r="696" spans="7:19" ht="15.75" customHeight="1"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</row>
    <row r="697" spans="7:19" ht="15.75" customHeight="1"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</row>
    <row r="698" spans="7:19" ht="15.75" customHeight="1"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</row>
    <row r="699" spans="7:19" ht="15.75" customHeight="1"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</row>
    <row r="700" spans="7:19" ht="15.75" customHeight="1"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</row>
    <row r="701" spans="7:19" ht="15.75" customHeight="1"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</row>
    <row r="702" spans="7:19" ht="15.75" customHeight="1"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</row>
    <row r="703" spans="7:19" ht="15.75" customHeight="1"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</row>
    <row r="704" spans="7:19" ht="15.75" customHeight="1"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</row>
    <row r="705" spans="7:19" ht="15.75" customHeight="1"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</row>
    <row r="706" spans="7:19" ht="15.75" customHeight="1"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</row>
    <row r="707" spans="7:19" ht="15.75" customHeight="1"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</row>
    <row r="708" spans="7:19" ht="15.75" customHeight="1"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</row>
    <row r="709" spans="7:19" ht="15.75" customHeight="1"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</row>
    <row r="710" spans="7:19" ht="15.75" customHeight="1"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</row>
    <row r="711" spans="7:19" ht="15.75" customHeight="1"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</row>
    <row r="712" spans="7:19" ht="15.75" customHeight="1"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</row>
    <row r="713" spans="7:19" ht="15.75" customHeight="1"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</row>
    <row r="714" spans="7:19" ht="15.75" customHeight="1"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</row>
    <row r="715" spans="7:19" ht="15.75" customHeight="1"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</row>
    <row r="716" spans="7:19" ht="15.75" customHeight="1"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</row>
    <row r="717" spans="7:19" ht="15.75" customHeight="1"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</row>
    <row r="718" spans="7:19" ht="15.75" customHeight="1"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</row>
    <row r="719" spans="7:19" ht="15.75" customHeight="1"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</row>
    <row r="720" spans="7:19" ht="15.75" customHeight="1"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</row>
    <row r="721" spans="7:19" ht="15.75" customHeight="1"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</row>
    <row r="722" spans="7:19" ht="15.75" customHeight="1"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</row>
    <row r="723" spans="7:19" ht="15.75" customHeight="1"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</row>
    <row r="724" spans="7:19" ht="15.75" customHeight="1"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</row>
    <row r="725" spans="7:19" ht="15.75" customHeight="1"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</row>
    <row r="726" spans="7:19" ht="15.75" customHeight="1"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</row>
    <row r="727" spans="7:19" ht="15.75" customHeight="1"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</row>
    <row r="728" spans="7:19" ht="15.75" customHeight="1"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</row>
    <row r="729" spans="7:19" ht="15.75" customHeight="1"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</row>
    <row r="730" spans="7:19" ht="15.75" customHeight="1"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</row>
    <row r="731" spans="7:19" ht="15.75" customHeight="1"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</row>
    <row r="732" spans="7:19" ht="15.75" customHeight="1"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</row>
    <row r="733" spans="7:19" ht="15.75" customHeight="1"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</row>
    <row r="734" spans="7:19" ht="15.75" customHeight="1"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</row>
    <row r="735" spans="7:19" ht="15.75" customHeight="1"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</row>
    <row r="736" spans="7:19" ht="15.75" customHeight="1"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</row>
    <row r="737" spans="7:19" ht="15.75" customHeight="1"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</row>
    <row r="738" spans="7:19" ht="15.75" customHeight="1"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</row>
    <row r="739" spans="7:19" ht="15.75" customHeight="1"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</row>
    <row r="740" spans="7:19" ht="15.75" customHeight="1"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</row>
    <row r="741" spans="7:19" ht="15.75" customHeight="1"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</row>
    <row r="742" spans="7:19" ht="15.75" customHeight="1"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</row>
    <row r="743" spans="7:19" ht="15.75" customHeight="1"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</row>
    <row r="744" spans="7:19" ht="15.75" customHeight="1"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</row>
    <row r="745" spans="7:19" ht="15.75" customHeight="1"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</row>
    <row r="746" spans="7:19" ht="15.75" customHeight="1"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</row>
    <row r="747" spans="7:19" ht="15.75" customHeight="1"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</row>
    <row r="748" spans="7:19" ht="15.75" customHeight="1"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</row>
    <row r="749" spans="7:19" ht="15.75" customHeight="1"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</row>
    <row r="750" spans="7:19" ht="15.75" customHeight="1"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</row>
    <row r="751" spans="7:19" ht="15.75" customHeight="1"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</row>
    <row r="752" spans="7:19" ht="15.75" customHeight="1"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</row>
    <row r="753" spans="7:19" ht="15.75" customHeight="1"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</row>
    <row r="754" spans="7:19" ht="15.75" customHeight="1"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</row>
    <row r="755" spans="7:19" ht="15.75" customHeight="1"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</row>
    <row r="756" spans="7:19" ht="15.75" customHeight="1"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</row>
    <row r="757" spans="7:19" ht="15.75" customHeight="1"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</row>
    <row r="758" spans="7:19" ht="15.75" customHeight="1"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</row>
    <row r="759" spans="7:19" ht="15.75" customHeight="1"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</row>
    <row r="760" spans="7:19" ht="15.75" customHeight="1"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</row>
    <row r="761" spans="7:19" ht="15.75" customHeight="1"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</row>
    <row r="762" spans="7:19" ht="15.75" customHeight="1"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</row>
    <row r="763" spans="7:19" ht="15.75" customHeight="1"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</row>
    <row r="764" spans="7:19" ht="15.75" customHeight="1"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</row>
    <row r="765" spans="7:19" ht="15.75" customHeight="1"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</row>
    <row r="766" spans="7:19" ht="15.75" customHeight="1"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</row>
    <row r="767" spans="7:19" ht="15.75" customHeight="1"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</row>
    <row r="768" spans="7:19" ht="15.75" customHeight="1"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</row>
    <row r="769" spans="7:19" ht="15.75" customHeight="1"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</row>
    <row r="770" spans="7:19" ht="15.75" customHeight="1"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</row>
    <row r="771" spans="7:19" ht="15.75" customHeight="1"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</row>
    <row r="772" spans="7:19" ht="15.75" customHeight="1"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</row>
    <row r="773" spans="7:19" ht="15.75" customHeight="1"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</row>
    <row r="774" spans="7:19" ht="15.75" customHeight="1"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</row>
    <row r="775" spans="7:19" ht="15.75" customHeight="1"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</row>
    <row r="776" spans="7:19" ht="15.75" customHeight="1"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</row>
    <row r="777" spans="7:19" ht="15.75" customHeight="1"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</row>
    <row r="778" spans="7:19" ht="15.75" customHeight="1"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</row>
    <row r="779" spans="7:19" ht="15.75" customHeight="1"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</row>
    <row r="780" spans="7:19" ht="15.75" customHeight="1"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</row>
    <row r="781" spans="7:19" ht="15.75" customHeight="1"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</row>
    <row r="782" spans="7:19" ht="15.75" customHeight="1"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</row>
    <row r="783" spans="7:19" ht="15.75" customHeight="1"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</row>
    <row r="784" spans="7:19" ht="15.75" customHeight="1"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</row>
    <row r="785" spans="7:19" ht="15.75" customHeight="1"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</row>
    <row r="786" spans="7:19" ht="15.75" customHeight="1"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</row>
    <row r="787" spans="7:19" ht="15.75" customHeight="1"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</row>
    <row r="788" spans="7:19" ht="15.75" customHeight="1"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</row>
    <row r="789" spans="7:19" ht="15.75" customHeight="1"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</row>
    <row r="790" spans="7:19" ht="15.75" customHeight="1"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</row>
    <row r="791" spans="7:19" ht="15.75" customHeight="1"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</row>
    <row r="792" spans="7:19" ht="15.75" customHeight="1"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</row>
    <row r="793" spans="7:19" ht="15.75" customHeight="1"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</row>
    <row r="794" spans="7:19" ht="15.75" customHeight="1"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</row>
    <row r="795" spans="7:19" ht="15.75" customHeight="1"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</row>
    <row r="796" spans="7:19" ht="15.75" customHeight="1"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</row>
    <row r="797" spans="7:19" ht="15.75" customHeight="1"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</row>
    <row r="798" spans="7:19" ht="15.75" customHeight="1"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</row>
    <row r="799" spans="7:19" ht="15.75" customHeight="1"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</row>
    <row r="800" spans="7:19" ht="15.75" customHeight="1"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</row>
    <row r="801" spans="7:19" ht="15.75" customHeight="1"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</row>
    <row r="802" spans="7:19" ht="15.75" customHeight="1"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</row>
    <row r="803" spans="7:19" ht="15.75" customHeight="1"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</row>
    <row r="804" spans="7:19" ht="15.75" customHeight="1"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</row>
    <row r="805" spans="7:19" ht="15.75" customHeight="1"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</row>
    <row r="806" spans="7:19" ht="15.75" customHeight="1"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</row>
    <row r="807" spans="7:19" ht="15.75" customHeight="1"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</row>
    <row r="808" spans="7:19" ht="15.75" customHeight="1"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</row>
    <row r="809" spans="7:19" ht="15.75" customHeight="1"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</row>
    <row r="810" spans="7:19" ht="15.75" customHeight="1"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</row>
    <row r="811" spans="7:19" ht="15.75" customHeight="1"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</row>
    <row r="812" spans="7:19" ht="15.75" customHeight="1"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</row>
    <row r="813" spans="7:19" ht="15.75" customHeight="1"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</row>
    <row r="814" spans="7:19" ht="15.75" customHeight="1"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</row>
    <row r="815" spans="7:19" ht="15.75" customHeight="1"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</row>
    <row r="816" spans="7:19" ht="15.75" customHeight="1"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</row>
    <row r="817" spans="7:19" ht="15.75" customHeight="1"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</row>
    <row r="818" spans="7:19" ht="15.75" customHeight="1"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</row>
    <row r="819" spans="7:19" ht="15.75" customHeight="1"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</row>
    <row r="820" spans="7:19" ht="15.75" customHeight="1"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</row>
    <row r="821" spans="7:19" ht="15.75" customHeight="1"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</row>
    <row r="822" spans="7:19" ht="15.75" customHeight="1"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</row>
    <row r="823" spans="7:19" ht="15.75" customHeight="1"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</row>
    <row r="824" spans="7:19" ht="15.75" customHeight="1"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</row>
    <row r="825" spans="7:19" ht="15.75" customHeight="1"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</row>
    <row r="826" spans="7:19" ht="15.75" customHeight="1"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</row>
    <row r="827" spans="7:19" ht="15.75" customHeight="1"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</row>
    <row r="828" spans="7:19" ht="15.75" customHeight="1"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</row>
    <row r="829" spans="7:19" ht="15.75" customHeight="1"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</row>
    <row r="830" spans="7:19" ht="15.75" customHeight="1"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</row>
    <row r="831" spans="7:19" ht="15.75" customHeight="1"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</row>
    <row r="832" spans="7:19" ht="15.75" customHeight="1"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</row>
    <row r="833" spans="7:19" ht="15.75" customHeight="1"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</row>
    <row r="834" spans="7:19" ht="15.75" customHeight="1"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</row>
    <row r="835" spans="7:19" ht="15.75" customHeight="1"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</row>
    <row r="836" spans="7:19" ht="15.75" customHeight="1"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</row>
    <row r="837" spans="7:19" ht="15.75" customHeight="1"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</row>
    <row r="838" spans="7:19" ht="15.75" customHeight="1"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</row>
    <row r="839" spans="7:19" ht="15.75" customHeight="1"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</row>
    <row r="840" spans="7:19" ht="15.75" customHeight="1"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</row>
    <row r="841" spans="7:19" ht="15.75" customHeight="1"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</row>
    <row r="842" spans="7:19" ht="15.75" customHeight="1"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</row>
    <row r="843" spans="7:19" ht="15.75" customHeight="1"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</row>
    <row r="844" spans="7:19" ht="15.75" customHeight="1"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</row>
    <row r="845" spans="7:19" ht="15.75" customHeight="1"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</row>
    <row r="846" spans="7:19" ht="15.75" customHeight="1"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</row>
    <row r="847" spans="7:19" ht="15.75" customHeight="1"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</row>
    <row r="848" spans="7:19" ht="15.75" customHeight="1"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</row>
    <row r="849" spans="7:19" ht="15.75" customHeight="1"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</row>
    <row r="850" spans="7:19" ht="15.75" customHeight="1"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</row>
    <row r="851" spans="7:19" ht="15.75" customHeight="1"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</row>
    <row r="852" spans="7:19" ht="15.75" customHeight="1"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</row>
    <row r="853" spans="7:19" ht="15.75" customHeight="1"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</row>
    <row r="854" spans="7:19" ht="15.75" customHeight="1"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</row>
    <row r="855" spans="7:19" ht="15.75" customHeight="1"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</row>
    <row r="856" spans="7:19" ht="15.75" customHeight="1"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</row>
    <row r="857" spans="7:19" ht="15.75" customHeight="1"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</row>
    <row r="858" spans="7:19" ht="15.75" customHeight="1"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</row>
    <row r="859" spans="7:19" ht="15.75" customHeight="1"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</row>
    <row r="860" spans="7:19" ht="15.75" customHeight="1"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</row>
    <row r="861" spans="7:19" ht="15.75" customHeight="1"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</row>
    <row r="862" spans="7:19" ht="15.75" customHeight="1"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</row>
    <row r="863" spans="7:19" ht="15.75" customHeight="1"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</row>
    <row r="864" spans="7:19" ht="15.75" customHeight="1"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</row>
    <row r="865" spans="7:19" ht="15.75" customHeight="1"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</row>
    <row r="866" spans="7:19" ht="15.75" customHeight="1"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</row>
    <row r="867" spans="7:19" ht="15.75" customHeight="1"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</row>
    <row r="868" spans="7:19" ht="15.75" customHeight="1"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</row>
    <row r="869" spans="7:19" ht="15.75" customHeight="1"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</row>
    <row r="870" spans="7:19" ht="15.75" customHeight="1"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</row>
    <row r="871" spans="7:19" ht="15.75" customHeight="1"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</row>
    <row r="872" spans="7:19" ht="15.75" customHeight="1"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</row>
    <row r="873" spans="7:19" ht="15.75" customHeight="1"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</row>
    <row r="874" spans="7:19" ht="15.75" customHeight="1"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</row>
    <row r="875" spans="7:19" ht="15.75" customHeight="1"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</row>
    <row r="876" spans="7:19" ht="15.75" customHeight="1"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</row>
    <row r="877" spans="7:19" ht="15.75" customHeight="1"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</row>
    <row r="878" spans="7:19" ht="15.75" customHeight="1"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</row>
    <row r="879" spans="7:19" ht="15.75" customHeight="1"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</row>
    <row r="880" spans="7:19" ht="15.75" customHeight="1"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</row>
    <row r="881" spans="7:19" ht="15.75" customHeight="1"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</row>
    <row r="882" spans="7:19" ht="15.75" customHeight="1"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</row>
    <row r="883" spans="7:19" ht="15.75" customHeight="1"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</row>
    <row r="884" spans="7:19" ht="15.75" customHeight="1"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</row>
    <row r="885" spans="7:19" ht="15.75" customHeight="1"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</row>
    <row r="886" spans="7:19" ht="15.75" customHeight="1"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</row>
    <row r="887" spans="7:19" ht="15.75" customHeight="1"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</row>
    <row r="888" spans="7:19" ht="15.75" customHeight="1"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</row>
    <row r="889" spans="7:19" ht="15.75" customHeight="1"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</row>
    <row r="890" spans="7:19" ht="15.75" customHeight="1"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</row>
    <row r="891" spans="7:19" ht="15.75" customHeight="1"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</row>
    <row r="892" spans="7:19" ht="15.75" customHeight="1"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</row>
    <row r="893" spans="7:19" ht="15.75" customHeight="1"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</row>
    <row r="894" spans="7:19" ht="15.75" customHeight="1"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</row>
    <row r="895" spans="7:19" ht="15.75" customHeight="1"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</row>
    <row r="896" spans="7:19" ht="15.75" customHeight="1"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</row>
    <row r="897" spans="7:19" ht="15.75" customHeight="1"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</row>
    <row r="898" spans="7:19" ht="15.75" customHeight="1"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</row>
    <row r="899" spans="7:19" ht="15.75" customHeight="1"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</row>
    <row r="900" spans="7:19" ht="15.75" customHeight="1"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</row>
    <row r="901" spans="7:19" ht="15.75" customHeight="1"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</row>
    <row r="902" spans="7:19" ht="15.75" customHeight="1"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</row>
    <row r="903" spans="7:19" ht="15.75" customHeight="1"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</row>
    <row r="904" spans="7:19" ht="15.75" customHeight="1"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</row>
    <row r="905" spans="7:19" ht="15.75" customHeight="1"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</row>
    <row r="906" spans="7:19" ht="15.75" customHeight="1"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</row>
    <row r="907" spans="7:19" ht="15.75" customHeight="1"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</row>
    <row r="908" spans="7:19" ht="15.75" customHeight="1"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</row>
    <row r="909" spans="7:19" ht="15.75" customHeight="1"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</row>
    <row r="910" spans="7:19" ht="15.75" customHeight="1"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</row>
    <row r="911" spans="7:19" ht="15.75" customHeight="1"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</row>
    <row r="912" spans="7:19" ht="15.75" customHeight="1"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</row>
    <row r="913" spans="7:19" ht="15.75" customHeight="1"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</row>
    <row r="914" spans="7:19" ht="15.75" customHeight="1"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</row>
    <row r="915" spans="7:19" ht="15.75" customHeight="1"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</row>
    <row r="916" spans="7:19" ht="15.75" customHeight="1"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</row>
    <row r="917" spans="7:19" ht="15.75" customHeight="1"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</row>
    <row r="918" spans="7:19" ht="15.75" customHeight="1"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</row>
    <row r="919" spans="7:19" ht="15.75" customHeight="1"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</row>
    <row r="920" spans="7:19" ht="15.75" customHeight="1"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</row>
    <row r="921" spans="7:19" ht="15.75" customHeight="1"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</row>
    <row r="922" spans="7:19" ht="15.75" customHeight="1"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</row>
    <row r="923" spans="7:19" ht="15.75" customHeight="1"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</row>
    <row r="924" spans="7:19" ht="15.75" customHeight="1"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</row>
    <row r="925" spans="7:19" ht="15.75" customHeight="1"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</row>
    <row r="926" spans="7:19" ht="15.75" customHeight="1"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</row>
    <row r="927" spans="7:19" ht="15.75" customHeight="1"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</row>
    <row r="928" spans="7:19" ht="15.75" customHeight="1"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</row>
    <row r="929" spans="7:19" ht="15.75" customHeight="1"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</row>
    <row r="930" spans="7:19" ht="15.75" customHeight="1"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</row>
    <row r="931" spans="7:19" ht="15.75" customHeight="1"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</row>
    <row r="932" spans="7:19" ht="15.75" customHeight="1"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</row>
    <row r="933" spans="7:19" ht="15.75" customHeight="1"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</row>
    <row r="934" spans="7:19" ht="15.75" customHeight="1"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</row>
    <row r="935" spans="7:19" ht="15.75" customHeight="1"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</row>
    <row r="936" spans="7:19" ht="15.75" customHeight="1"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</row>
    <row r="937" spans="7:19" ht="15.75" customHeight="1"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</row>
    <row r="938" spans="7:19" ht="15.75" customHeight="1"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</row>
    <row r="939" spans="7:19" ht="15.75" customHeight="1"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</row>
    <row r="940" spans="7:19" ht="15.75" customHeight="1"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</row>
    <row r="941" spans="7:19" ht="15.75" customHeight="1"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</row>
    <row r="942" spans="7:19" ht="15.75" customHeight="1"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</row>
    <row r="943" spans="7:19" ht="15.75" customHeight="1"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</row>
    <row r="944" spans="7:19" ht="15.75" customHeight="1"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</row>
    <row r="945" spans="7:19" ht="15.75" customHeight="1"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</row>
    <row r="946" spans="7:19" ht="15.75" customHeight="1"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</row>
    <row r="947" spans="7:19" ht="15.75" customHeight="1"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</row>
    <row r="948" spans="7:19" ht="15.75" customHeight="1"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</row>
    <row r="949" spans="7:19" ht="15.75" customHeight="1"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</row>
    <row r="950" spans="7:19" ht="15.75" customHeight="1"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</row>
    <row r="951" spans="7:19" ht="15.75" customHeight="1"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</row>
    <row r="952" spans="7:19" ht="15.75" customHeight="1"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</row>
    <row r="953" spans="7:19" ht="15.75" customHeight="1"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</row>
    <row r="954" spans="7:19" ht="15.75" customHeight="1"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</row>
    <row r="955" spans="7:19" ht="15.75" customHeight="1"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</row>
    <row r="956" spans="7:19" ht="15.75" customHeight="1"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</row>
    <row r="957" spans="7:19" ht="15.75" customHeight="1"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</row>
    <row r="958" spans="7:19" ht="15.75" customHeight="1"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</row>
    <row r="959" spans="7:19" ht="15.75" customHeight="1"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</row>
    <row r="960" spans="7:19" ht="15.75" customHeight="1"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</row>
    <row r="961" spans="7:19" ht="15.75" customHeight="1"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</row>
    <row r="962" spans="7:19" ht="15.75" customHeight="1"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</row>
    <row r="963" spans="7:19" ht="15.75" customHeight="1"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</row>
    <row r="964" spans="7:19" ht="15.75" customHeight="1"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</row>
    <row r="965" spans="7:19" ht="15.75" customHeight="1"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</row>
    <row r="966" spans="7:19" ht="15.75" customHeight="1"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</row>
    <row r="967" spans="7:19" ht="15.75" customHeight="1"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</row>
    <row r="968" spans="7:19" ht="15.75" customHeight="1"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</row>
    <row r="969" spans="7:19" ht="15.75" customHeight="1"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</row>
    <row r="970" spans="7:19" ht="15.75" customHeight="1"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</row>
    <row r="971" spans="7:19" ht="15.75" customHeight="1"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</row>
    <row r="972" spans="7:19" ht="15.75" customHeight="1"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</row>
    <row r="973" spans="7:19" ht="15.75" customHeight="1"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</row>
    <row r="974" spans="7:19" ht="15.75" customHeight="1"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</row>
    <row r="975" spans="7:19" ht="15.75" customHeight="1"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</row>
    <row r="976" spans="7:19" ht="15.75" customHeight="1"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</row>
    <row r="977" spans="7:19" ht="15.75" customHeight="1"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</row>
    <row r="978" spans="7:19" ht="15.75" customHeight="1"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</row>
    <row r="979" spans="7:19" ht="15.75" customHeight="1"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</row>
    <row r="980" spans="7:19" ht="15.75" customHeight="1"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</row>
    <row r="981" spans="7:19" ht="15.75" customHeight="1"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</row>
    <row r="982" spans="7:19" ht="15.75" customHeight="1"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</row>
    <row r="983" spans="7:19" ht="15.75" customHeight="1"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</row>
    <row r="984" spans="7:19" ht="15.75" customHeight="1"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</row>
    <row r="985" spans="7:19" ht="15.75" customHeight="1"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</row>
    <row r="986" spans="7:19" ht="15.75" customHeight="1"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</row>
    <row r="987" spans="7:19" ht="15.75" customHeight="1"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</row>
    <row r="988" spans="7:19" ht="15.75" customHeight="1"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</row>
    <row r="989" spans="7:19" ht="15.75" customHeight="1"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</row>
    <row r="990" spans="7:19" ht="15.75" customHeight="1"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</row>
    <row r="991" spans="7:19" ht="15.75" customHeight="1"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</row>
    <row r="992" spans="7:19" ht="15.75" customHeight="1"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</row>
    <row r="993" spans="7:19" ht="15.75" customHeight="1"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</row>
    <row r="994" spans="7:19" ht="15.75" customHeight="1"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</row>
    <row r="995" spans="7:19" ht="15.75" customHeight="1"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</row>
    <row r="996" spans="7:19" ht="15.75" customHeight="1"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</row>
    <row r="997" spans="7:19" ht="15.75" customHeight="1"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</row>
    <row r="998" spans="7:19" ht="15.75" customHeight="1"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</row>
    <row r="999" spans="7:19" ht="15.75" customHeight="1"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</row>
    <row r="1000" spans="7:19" ht="15.75" customHeight="1"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</row>
  </sheetData>
  <mergeCells count="2">
    <mergeCell ref="A1:H1"/>
    <mergeCell ref="A40:C40"/>
  </mergeCells>
  <pageMargins left="0.7" right="0.7" top="0.78740157499999996" bottom="0.78740157499999996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workbookViewId="0"/>
  </sheetViews>
  <sheetFormatPr defaultColWidth="14.42578125" defaultRowHeight="15" customHeight="1"/>
  <cols>
    <col min="1" max="2" width="30.140625" customWidth="1"/>
    <col min="3" max="11" width="19.140625" customWidth="1"/>
    <col min="12" max="12" width="18.140625" customWidth="1"/>
    <col min="13" max="13" width="17" customWidth="1"/>
  </cols>
  <sheetData>
    <row r="1" spans="1:13" ht="18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2"/>
      <c r="K1" s="2"/>
      <c r="L1" s="2"/>
      <c r="M1" s="2"/>
    </row>
    <row r="2" spans="1:13">
      <c r="A2" s="6"/>
      <c r="B2" s="8" t="s">
        <v>2</v>
      </c>
      <c r="C2" s="10" t="s">
        <v>3</v>
      </c>
      <c r="D2" s="10" t="s">
        <v>5</v>
      </c>
      <c r="E2" s="10" t="s">
        <v>6</v>
      </c>
      <c r="F2" s="10" t="s">
        <v>8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</row>
    <row r="3" spans="1:13">
      <c r="A3" s="6" t="s">
        <v>17</v>
      </c>
      <c r="B3" s="15">
        <v>393.07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>
      <c r="A4" s="6" t="s">
        <v>18</v>
      </c>
      <c r="B4" s="15">
        <v>3.48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>
      <c r="A5" s="6" t="s">
        <v>20</v>
      </c>
      <c r="B5" s="33">
        <v>2542208.7400000002</v>
      </c>
      <c r="C5" s="35"/>
      <c r="D5" s="37"/>
      <c r="E5" s="43"/>
      <c r="F5" s="43"/>
      <c r="G5" s="45"/>
      <c r="H5" s="52"/>
      <c r="I5" s="43"/>
      <c r="J5" s="43"/>
      <c r="K5" s="43"/>
      <c r="L5" s="43"/>
      <c r="M5" s="43"/>
    </row>
    <row r="6" spans="1:13">
      <c r="A6" s="6" t="s">
        <v>29</v>
      </c>
      <c r="B6" s="33">
        <v>7586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>
      <c r="A7" s="6" t="s">
        <v>30</v>
      </c>
      <c r="B7" s="33">
        <v>7102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.75" customHeight="1">
      <c r="A8" s="56" t="s">
        <v>32</v>
      </c>
      <c r="B8" s="61">
        <f t="shared" ref="B8:M8" si="0">B3+B4</f>
        <v>396.55</v>
      </c>
      <c r="C8" s="61">
        <f t="shared" si="0"/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</row>
    <row r="9" spans="1:13" ht="15.75" customHeight="1">
      <c r="A9" s="56" t="s">
        <v>34</v>
      </c>
      <c r="B9" s="64">
        <f t="shared" ref="B9:F9" si="1">B5+B6+B7</f>
        <v>2556896.7400000002</v>
      </c>
      <c r="C9" s="64">
        <f t="shared" si="1"/>
        <v>0</v>
      </c>
      <c r="D9" s="64">
        <f t="shared" si="1"/>
        <v>0</v>
      </c>
      <c r="E9" s="64">
        <f t="shared" si="1"/>
        <v>0</v>
      </c>
      <c r="F9" s="64">
        <f t="shared" si="1"/>
        <v>0</v>
      </c>
      <c r="G9" s="64">
        <f>H5+G6+G7</f>
        <v>0</v>
      </c>
      <c r="H9" s="64">
        <f>H5+H6</f>
        <v>0</v>
      </c>
      <c r="I9" s="64">
        <f t="shared" ref="I9:M9" si="2">I5+I6+I7</f>
        <v>0</v>
      </c>
      <c r="J9" s="64">
        <f t="shared" si="2"/>
        <v>0</v>
      </c>
      <c r="K9" s="64">
        <f t="shared" si="2"/>
        <v>0</v>
      </c>
      <c r="L9" s="64">
        <f t="shared" si="2"/>
        <v>0</v>
      </c>
      <c r="M9" s="64">
        <f t="shared" si="2"/>
        <v>0</v>
      </c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customHeight="1"/>
    <row r="222" spans="1:13" ht="15.75" customHeight="1"/>
    <row r="223" spans="1:13" ht="15.75" customHeight="1"/>
    <row r="224" spans="1:1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</cp:lastModifiedBy>
  <dcterms:modified xsi:type="dcterms:W3CDTF">2020-02-25T13:30:00Z</dcterms:modified>
</cp:coreProperties>
</file>