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ÝDAJE" sheetId="1" r:id="rId4"/>
    <sheet state="visible" name="PŘÍJMY" sheetId="2" r:id="rId5"/>
    <sheet state="visible" name="STAV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16">
      <text>
        <t xml:space="preserve">KIRCHNER _ MEZINÁRODNÍ ÚSEK - ÚNOR</t>
      </text>
    </comment>
    <comment authorId="0" ref="L16">
      <text>
        <t xml:space="preserve">KIRCHNER _ MEZINÁRODNÍ ÚSEK - BŘEZEN</t>
      </text>
    </comment>
    <comment authorId="0" ref="N16">
      <text>
        <t xml:space="preserve">KIRCHNER KVĚTEN
</t>
      </text>
    </comment>
    <comment authorId="0" ref="O16">
      <text>
        <t xml:space="preserve">KIRCHNER ČERVEN</t>
      </text>
    </comment>
    <comment authorId="0" ref="P16">
      <text>
        <t xml:space="preserve">KIRCHNER ČERVENEC
</t>
      </text>
    </comment>
    <comment authorId="0" ref="Q16">
      <text>
        <t xml:space="preserve">KIRCHNER SRPEN</t>
      </text>
    </comment>
    <comment authorId="0" ref="M30">
      <text>
        <t xml:space="preserve">náplně do tiskárny + papíry_Vlková</t>
      </text>
    </comment>
    <comment authorId="0" ref="N30">
      <text>
        <t xml:space="preserve">IZOLEPA_BALENÍ CEN</t>
      </text>
    </comment>
    <comment authorId="0" ref="O30">
      <text>
        <t xml:space="preserve">FOLIE, IZOLEPY_BALENÍ CEN</t>
      </text>
    </comment>
    <comment authorId="0" ref="R30">
      <text>
        <t xml:space="preserve">Kancelářské potřeby
</t>
      </text>
    </comment>
    <comment authorId="0" ref="K31">
      <text>
        <t xml:space="preserve">POŠTOVNÉ - ODESÍLÁNÍ VÝHER MČR ONLNE</t>
      </text>
    </comment>
    <comment authorId="0" ref="M31">
      <text>
        <t xml:space="preserve">poštovné_ceny -soutěže online</t>
      </text>
    </comment>
    <comment authorId="0" ref="N31">
      <text>
        <t xml:space="preserve">CENY ONLINE</t>
      </text>
    </comment>
    <comment authorId="0" ref="O31">
      <text>
        <t xml:space="preserve">CENY ONLINE</t>
      </text>
    </comment>
    <comment authorId="0" ref="P31">
      <text>
        <t xml:space="preserve">CENY ONLINE</t>
      </text>
    </comment>
    <comment authorId="0" ref="Q31">
      <text>
        <t xml:space="preserve">100-POŠTOVNÉ - DOTACE, SLOVINSKO, ŠKOLENÍ</t>
      </text>
    </comment>
    <comment authorId="0" ref="I36">
      <text>
        <t xml:space="preserve">AKTUALIZACE ÚČETNÍHO SYSTÉMU POHODA - 6390Kč
Ochranná známka - 300Kč</t>
      </text>
    </comment>
    <comment authorId="0" ref="K36">
      <text>
        <t xml:space="preserve">AKTUALIZACE ÚČETNÍHO SYSTÉMU - KINET</t>
      </text>
    </comment>
    <comment authorId="0" ref="L36">
      <text>
        <t xml:space="preserve">AKTUALIZACE ÚČETNÍHO SYSTÉMU - KINET 1350
NOTEBOOK 2X - správní, mezinárodní
31884</t>
      </text>
    </comment>
    <comment authorId="0" ref="Q36">
      <text>
        <t xml:space="preserve">1350_KINET-virtuální server, aktualizace
431_ESSET SÚ
920_TLS certifikát</t>
      </text>
    </comment>
    <comment authorId="0" ref="R36">
      <text>
        <t xml:space="preserve">KINET-virtuální server, aktualizace</t>
      </text>
    </comment>
    <comment authorId="0" ref="Q37">
      <text>
        <t xml:space="preserve">OBČERSTVENÍ PŘI ŠKOLENÍ NOVÝCH POROTCŮ
</t>
      </text>
    </comment>
    <comment authorId="0" ref="J40">
      <text>
        <t xml:space="preserve">HEJNÍKOVÁ - MEETING IDO</t>
      </text>
    </comment>
    <comment authorId="0" ref="Q43">
      <text>
        <t xml:space="preserve">LICENCE IDO POROTCI</t>
      </text>
    </comment>
    <comment authorId="0" ref="O47">
      <text>
        <t xml:space="preserve">ATVA </t>
      </text>
    </comment>
    <comment authorId="0" ref="R47">
      <text>
        <t xml:space="preserve">PRONÁJEM: 20700
Levová: 8000
hosteska: 1200
crproduction: 12322
ubytování man. 2917
tisk: 578
občerstvení: 6085
</t>
      </text>
    </comment>
    <comment authorId="0" ref="Q49">
      <text>
        <t xml:space="preserve">střih hudby art - 3000
</t>
      </text>
    </comment>
    <comment authorId="0" ref="R49">
      <text>
        <t xml:space="preserve">POLEPY + MEDAILE - BRNO 518
TISK ŠTÍTKY MČR TAP - 122</t>
      </text>
    </comment>
    <comment authorId="0" ref="J50">
      <text>
        <t xml:space="preserve">PRIZE MONEY</t>
      </text>
    </comment>
    <comment authorId="0" ref="K50">
      <text>
        <t xml:space="preserve">PRIZE MONEY </t>
      </text>
    </comment>
    <comment authorId="0" ref="L50">
      <text>
        <t xml:space="preserve">MEDAILE 3244
CENY 8794
PRIZE MONEY 780_VÝHRA IDO</t>
      </text>
    </comment>
    <comment authorId="0" ref="M50">
      <text>
        <t xml:space="preserve">PRIZEMONEY</t>
      </text>
    </comment>
    <comment authorId="0" ref="N50">
      <text>
        <t xml:space="preserve">15463_CENY DUO ONLINE
14150_PRIZEMONEY</t>
      </text>
    </comment>
    <comment authorId="0" ref="O50">
      <text>
        <t xml:space="preserve">MEDAILE ONLINE_10033
PRIZEMONEY_108550</t>
      </text>
    </comment>
    <comment authorId="0" ref="P50">
      <text>
        <t xml:space="preserve">PRIZEMONEY</t>
      </text>
    </comment>
    <comment authorId="0" ref="Q50">
      <text>
        <t xml:space="preserve">PRIZEMONEY</t>
      </text>
    </comment>
    <comment authorId="0" ref="R51">
      <text>
        <t xml:space="preserve">BDS - 21037
</t>
      </text>
    </comment>
    <comment authorId="0" ref="S51">
      <text>
        <t xml:space="preserve">EFEKT DANCE - 5289
R.A.K. - 6529</t>
      </text>
    </comment>
    <comment authorId="0" ref="S52">
      <text>
        <t xml:space="preserve">CRPRODUCTION
MČR TAP DANCE
9260 - ZÁZNAM
3000 - SPOT
</t>
      </text>
    </comment>
    <comment authorId="0" ref="M55">
      <text>
        <t xml:space="preserve">LEDEN-KVĚTEN</t>
      </text>
    </comment>
    <comment authorId="0" ref="N55">
      <text>
        <t xml:space="preserve">ČERVEN</t>
      </text>
    </comment>
    <comment authorId="0" ref="P55">
      <text>
        <t xml:space="preserve">ČERVENEC, SRPEN</t>
      </text>
    </comment>
    <comment authorId="0" ref="R55">
      <text>
        <t xml:space="preserve">ZÁŘÍ, ŘÍJEN
</t>
      </text>
    </comment>
    <comment authorId="0" ref="N56">
      <text>
        <t xml:space="preserve">UPRAVA DCS ONLINE SOUTĚŽE</t>
      </text>
    </comment>
    <comment authorId="0" ref="P56">
      <text>
        <t xml:space="preserve">8100-PŘEKLOPENÍ ŽEBŘÍČKU
4500_ÚPRAVA DCS</t>
      </text>
    </comment>
    <comment authorId="0" ref="R57">
      <text>
        <t xml:space="preserve">SMLOUVA LIBERDA
</t>
      </text>
    </comment>
    <comment authorId="0" ref="R60">
      <text>
        <t xml:space="preserve">MČR TAP - 2150
</t>
      </text>
    </comment>
    <comment authorId="0" ref="S60">
      <text>
        <t xml:space="preserve">BDS 21150
R.A.K. 24000</t>
      </text>
    </comment>
    <comment authorId="0" ref="M61">
      <text>
        <t xml:space="preserve">EFEKT, BDS, TAKT, RAK</t>
      </text>
    </comment>
    <comment authorId="0" ref="P61">
      <text>
        <t xml:space="preserve">VRATKA KAUCE HK</t>
      </text>
    </comment>
    <comment authorId="0" ref="J64">
      <text>
        <t xml:space="preserve">60000 POROTCI MČR ONLINE
3500 moderátor
68000 CRPRODUCTION</t>
      </text>
    </comment>
    <comment authorId="0" ref="L64">
      <text>
        <t xml:space="preserve">POROTCE MČR ONLINE+ IDO 41600
MODERÁTOR ART CUP 3500 + 728/UBYT./
CR PRODUCTION 90 000</t>
      </text>
    </comment>
    <comment authorId="0" ref="M64">
      <text>
        <t xml:space="preserve">POROTA: 45200
MODERÁTOR: 1800
CR PRODUCTION: 46000</t>
      </text>
    </comment>
    <comment authorId="0" ref="N64">
      <text>
        <t xml:space="preserve">45900 - POROTY</t>
      </text>
    </comment>
    <comment authorId="0" ref="O64">
      <text>
        <t xml:space="preserve">CRPRODUCTION: 92000
MODERÁTOR: 7266
OBČEREVTVENÍ: 490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19">
      <text>
        <t xml:space="preserve">ATVA - 384000</t>
      </text>
    </comment>
    <comment authorId="0" ref="O19">
      <text>
        <t xml:space="preserve">CDA - VÝBĚR POPLATKU
</t>
      </text>
    </comment>
    <comment authorId="0" ref="P19">
      <text>
        <t xml:space="preserve">DOŠKOLENÍ
</t>
      </text>
    </comment>
    <comment authorId="0" ref="Q19">
      <text>
        <t xml:space="preserve">DOŠKOLENÍ
</t>
      </text>
    </comment>
    <comment authorId="0" ref="I29">
      <text>
        <t xml:space="preserve">GRANT NSA  1975565
Dotace HK - 250000 - budeme vracet</t>
      </text>
    </comment>
    <comment authorId="0" ref="Q29">
      <text>
        <t xml:space="preserve">dotace NSA - věci movité</t>
      </text>
    </comment>
    <comment authorId="0" ref="H30">
      <text>
        <t xml:space="preserve">701,65 - KOUDELOVÁ TELEFON 
68057,85 - VSTUPENKY MČR ONLINE</t>
      </text>
    </comment>
    <comment authorId="0" ref="K30">
      <text>
        <t xml:space="preserve">B-ORIGINAL/EMAILING - 1500
</t>
      </text>
    </comment>
    <comment authorId="0" ref="L30">
      <text>
        <t xml:space="preserve">Emailing BDS ACADEMY</t>
      </text>
    </comment>
    <comment authorId="0" ref="M30">
      <text>
        <t xml:space="preserve">1000-EMAILING BODY ROCKERS
920- CDE
</t>
      </text>
    </comment>
    <comment authorId="0" ref="P30">
      <text>
        <t xml:space="preserve">REKLAMA IG - CZDANCECOMPANY</t>
      </text>
    </comment>
  </commentList>
</comments>
</file>

<file path=xl/sharedStrings.xml><?xml version="1.0" encoding="utf-8"?>
<sst xmlns="http://schemas.openxmlformats.org/spreadsheetml/2006/main" count="250" uniqueCount="218">
  <si>
    <t xml:space="preserve">Rozpočet CZECH DANCE ORGANIZATION  2021  - výdajová část </t>
  </si>
  <si>
    <t>Popis</t>
  </si>
  <si>
    <t>měsíční náklad</t>
  </si>
  <si>
    <t>celkově za 12 měsíců</t>
  </si>
  <si>
    <t>STAV BÚ k 1. 1. 2021 -  3 012 786,59</t>
  </si>
  <si>
    <t>Částky jsou uvedeny bez DPH</t>
  </si>
  <si>
    <t>1.</t>
  </si>
  <si>
    <t>MZDOVÉ NÁKLADY ZAMĚSTNANCŮ, MANAŽERŮ, PREZIDIA atd.</t>
  </si>
  <si>
    <t>1.1.</t>
  </si>
  <si>
    <t>Zaměstnanci</t>
  </si>
  <si>
    <t>%</t>
  </si>
  <si>
    <t>PLNĚNÍ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</si>
  <si>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</si>
  <si>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</si>
  <si>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</si>
  <si>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</si>
  <si>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</si>
  <si>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</si>
  <si>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</si>
  <si>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</si>
  <si>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</si>
  <si>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</si>
  <si>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</si>
  <si>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</si>
  <si>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1.1.1.</t>
  </si>
  <si>
    <t>Asistent soutěžního úseku</t>
  </si>
  <si>
    <t>Celkové náklady</t>
  </si>
  <si>
    <t>1.1.2.</t>
  </si>
  <si>
    <t>Asistent mezinárodního úseku</t>
  </si>
  <si>
    <t>1.2.</t>
  </si>
  <si>
    <t>Manažeři CDO</t>
  </si>
  <si>
    <t>1.2.1.</t>
  </si>
  <si>
    <t>Prezident CDO + Mezinárodní úsek + Vzdělávání a marketing</t>
  </si>
  <si>
    <t>1.2.2.</t>
  </si>
  <si>
    <t xml:space="preserve">1. Viceprezident + Soutěžní úsek + Legislativa </t>
  </si>
  <si>
    <t>1.2.3.</t>
  </si>
  <si>
    <t>Manažer Správního úseku a ekonomiky</t>
  </si>
  <si>
    <t>1.3.</t>
  </si>
  <si>
    <t>Ostatní odměny</t>
  </si>
  <si>
    <t>1.3.1.</t>
  </si>
  <si>
    <t>Odměny jednání Prezidia</t>
  </si>
  <si>
    <t>13 OSOB /bez prezident, 1.viceprezident, manažer/</t>
  </si>
  <si>
    <t>3xročně</t>
  </si>
  <si>
    <t>1.3.2.</t>
  </si>
  <si>
    <t>Odměny, náklady jednání KRK</t>
  </si>
  <si>
    <t>3 osoby</t>
  </si>
  <si>
    <t>1.3.3.</t>
  </si>
  <si>
    <t>Odměny, náklady jednání komisí</t>
  </si>
  <si>
    <t>1.3.4.</t>
  </si>
  <si>
    <t>Brigádníci, výpomoc</t>
  </si>
  <si>
    <t>1.3.5.</t>
  </si>
  <si>
    <t>IT technik, webmaster + vývoj webu</t>
  </si>
  <si>
    <t xml:space="preserve">                                                                     </t>
  </si>
  <si>
    <t>2.</t>
  </si>
  <si>
    <t>Cestovní náhrady, jednání pracovníků CDO</t>
  </si>
  <si>
    <t>2.1.1.</t>
  </si>
  <si>
    <t xml:space="preserve">Cestovní náhrady členů Prezidia </t>
  </si>
  <si>
    <t>Bez prezidenta, 1. viceprezidenta a manažera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</si>
  <si>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</si>
  <si>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</si>
  <si>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</si>
  <si>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</si>
  <si>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</si>
  <si>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</si>
  <si>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</si>
  <si>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</si>
  <si>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</si>
  <si>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 xml:space="preserve">Náklady jednání Prezidia </t>
  </si>
  <si>
    <t>Občerstvení, pronájem atd.</t>
  </si>
  <si>
    <t>2.1.7.</t>
  </si>
  <si>
    <t>Reprezentační fond</t>
  </si>
  <si>
    <t>3.</t>
  </si>
  <si>
    <t>Sekretariát správní, soutěžní, marketing, mezinárodní</t>
  </si>
  <si>
    <t>3.1.1.</t>
  </si>
  <si>
    <t>Pronájem prostor – kancelář</t>
  </si>
  <si>
    <t>3.1.2.</t>
  </si>
  <si>
    <t>Spotřební materiál, kancelářské potř.</t>
  </si>
  <si>
    <t>3.1.3.</t>
  </si>
  <si>
    <t>Poštovné + doprava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</si>
  <si>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</si>
  <si>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</si>
  <si>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</si>
  <si>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</si>
  <si>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</si>
  <si>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</si>
  <si>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</si>
  <si>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</si>
  <si>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</si>
  <si>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Nákup PC, software, telefon</t>
  </si>
  <si>
    <t>3.1.9.</t>
  </si>
  <si>
    <t>Vybavení kanceláře a ost. náklady</t>
  </si>
  <si>
    <t>4.</t>
  </si>
  <si>
    <t>Mezinárodní vztahy, vedoucí výprav, IDO a jiné svazy</t>
  </si>
  <si>
    <t>4.1.1.</t>
  </si>
  <si>
    <t>Vedoucí výpravy IDO</t>
  </si>
  <si>
    <t>4.1.2.</t>
  </si>
  <si>
    <t>Náklady AGM meetingu IDO</t>
  </si>
  <si>
    <t>4.1.3.</t>
  </si>
  <si>
    <t>Poplatek IDO/ 26Kč</t>
  </si>
  <si>
    <t xml:space="preserve">1 200 euro </t>
  </si>
  <si>
    <t>4.1.4.</t>
  </si>
  <si>
    <t>Poplatek - porotci IDO/26Kč</t>
  </si>
  <si>
    <t>4.1.5.</t>
  </si>
  <si>
    <t>ČASPV – členský příspěvek</t>
  </si>
  <si>
    <t>5.</t>
  </si>
  <si>
    <t>Náklady na vzdělávací, školící a kongresovou činnost</t>
  </si>
  <si>
    <t>5.1.1.</t>
  </si>
  <si>
    <t>Školení + semináře /CZECH DANCE ARÉNA/</t>
  </si>
  <si>
    <t>6.</t>
  </si>
  <si>
    <t>Náklady spojené s reklamní a propagační činností</t>
  </si>
  <si>
    <t>6.1.1.</t>
  </si>
  <si>
    <t>Grafika, vizuály, propagace, zboží s logy CDM - CZECH DANCE MASTERS - BEZ GRAND FINÁLE</t>
  </si>
  <si>
    <t>6.1.2.</t>
  </si>
  <si>
    <t>Ceny - CZECH DANCE MASTERS - BEZ GRAND FINÁLE</t>
  </si>
  <si>
    <t>6.1.3.</t>
  </si>
  <si>
    <t>Podpora organizátorů podzimní tour</t>
  </si>
  <si>
    <t>6.1.4.</t>
  </si>
  <si>
    <t>Videodokumentace</t>
  </si>
  <si>
    <t>7.</t>
  </si>
  <si>
    <t>Ostatní náklady</t>
  </si>
  <si>
    <t>7.1.1.</t>
  </si>
  <si>
    <t>DCS - správa systému</t>
  </si>
  <si>
    <t>7.1.2.</t>
  </si>
  <si>
    <t>DCS - vicepráce + překlopení žebříčku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</si>
  <si>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</si>
  <si>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</si>
  <si>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</si>
  <si>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</si>
  <si>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</si>
  <si>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</si>
  <si>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</si>
  <si>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 xml:space="preserve">Služby za výběr členského poplatku evidovaného člena </t>
  </si>
  <si>
    <t>7.1.7.</t>
  </si>
  <si>
    <t>Vratka kaucí a dotace</t>
  </si>
  <si>
    <t>8.</t>
  </si>
  <si>
    <t>On-line soutěže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</si>
  <si>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</si>
  <si>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</si>
  <si>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</si>
  <si>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</si>
  <si>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</si>
  <si>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</si>
  <si>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Ceny, medaile, trofeje, diplomy, šeky, image Grand finále, spoty, jingle</t>
  </si>
  <si>
    <t>8.1.4.</t>
  </si>
  <si>
    <t>Jednání o záznamu CDM v TV</t>
  </si>
  <si>
    <t>9.</t>
  </si>
  <si>
    <t>CELKEM</t>
  </si>
  <si>
    <t>Příjmová část</t>
  </si>
  <si>
    <t>Počet osob</t>
  </si>
  <si>
    <t>Příspěvky ČLENSTVÍ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</si>
  <si>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</si>
  <si>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</si>
  <si>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</si>
  <si>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</si>
  <si>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</si>
  <si>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</si>
  <si>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</si>
  <si>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</si>
  <si>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</si>
  <si>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</si>
  <si>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</si>
  <si>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</si>
  <si>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Individuální člen - 300,- Kč (rozpočtováno 6000 osob)</t>
  </si>
  <si>
    <t>Kolektivní člen - 1.200,- Kč (rozpočtováno na 150 kolektivů)</t>
  </si>
  <si>
    <t>Evidovaný člen</t>
  </si>
  <si>
    <t>1.4.</t>
  </si>
  <si>
    <t>Kolektivní člen přesun z rozpočtu 2020 placeno v prosinci na novou sezonu</t>
  </si>
  <si>
    <t>1.5.</t>
  </si>
  <si>
    <t>Individuální člen přesun z rozpočtu 2020 placeno v prosinci na novou sezonu</t>
  </si>
  <si>
    <t>Poplatky ORGANIZÁTOŘI</t>
  </si>
  <si>
    <t>2.1.</t>
  </si>
  <si>
    <t>Odvod startovného za soutěže P O D Z I M - Z I M A</t>
  </si>
  <si>
    <t>2.2.</t>
  </si>
  <si>
    <t>Odvod startovného za soutěže R E G I O N Y</t>
  </si>
  <si>
    <t>2.3.</t>
  </si>
  <si>
    <t>Odvod startovného za soutěže ZEMSKÉ KOLO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</si>
  <si>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</si>
  <si>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</si>
  <si>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</si>
  <si>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</si>
  <si>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</si>
  <si>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</si>
  <si>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Vzdělávací akce</t>
  </si>
  <si>
    <t>3.1.</t>
  </si>
  <si>
    <t>Školení + Semináře</t>
  </si>
  <si>
    <t>Příjem z prodeje zboží a služeb</t>
  </si>
  <si>
    <t>4.1.</t>
  </si>
  <si>
    <t>Prodej zboží s logy CDO</t>
  </si>
  <si>
    <t>4.2.</t>
  </si>
  <si>
    <t>Dohlášení na soutěže</t>
  </si>
  <si>
    <t>Příjmy z prodeje reklamy a sponzoringu</t>
  </si>
  <si>
    <t>5.1.</t>
  </si>
  <si>
    <t>Prodej reklamy na soutěžích CZECH DANCE MASTERS</t>
  </si>
  <si>
    <t>5.2.</t>
  </si>
  <si>
    <t>DANCE SPORT MARKETING DLE SMLOUVY</t>
  </si>
  <si>
    <t>Ostatní příjmy CDO</t>
  </si>
  <si>
    <t>6.1.</t>
  </si>
  <si>
    <t xml:space="preserve">Granty  + Dotace </t>
  </si>
  <si>
    <t>6.2.</t>
  </si>
  <si>
    <t>Ostatní příjmy</t>
  </si>
  <si>
    <t>6.3.</t>
  </si>
  <si>
    <t>Poplatky porotce IDO/přepočet kurz 27 eur/</t>
  </si>
  <si>
    <t>MČR Grand finále</t>
  </si>
  <si>
    <t>7.1.</t>
  </si>
  <si>
    <t>Startovné + evidovaný člen</t>
  </si>
  <si>
    <t>7.2.</t>
  </si>
  <si>
    <t>Vstupné</t>
  </si>
  <si>
    <t>7.3.</t>
  </si>
  <si>
    <t xml:space="preserve">Stánkový prodej </t>
  </si>
  <si>
    <t>Převod z minulého roku</t>
  </si>
  <si>
    <t>STAV ÚČTŮ A HOTOVOSTNÍCH POKLADEN CDO K POSLEDNÍMU DNI V MĚSÍCI</t>
  </si>
  <si>
    <t>EUR účet</t>
  </si>
  <si>
    <t>EUR hotovost</t>
  </si>
  <si>
    <t>CZ účet</t>
  </si>
  <si>
    <t>CZ hotovost správní úsek</t>
  </si>
  <si>
    <t>CZ hotovost soutěžní úsek</t>
  </si>
  <si>
    <t>CELKEM EUR</t>
  </si>
  <si>
    <t>CELKEM KČ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</si>
</sst>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#,##0.00\ [$Kč-405];[Red]\-#,##0.00\ [$Kč-405]"/>
    <numFmt numFmtId="165" formatCode="_-* #,##0,&quot;Kč&quot;_-;\-* #,##0,&quot;Kč&quot;_-;_-* \-??&quot; Kč&quot;_-;_-@"/>
    <numFmt numFmtId="166" formatCode="#,##0.00&quot; Kč&quot;"/>
    <numFmt numFmtId="167" formatCode="#,##0.00\ &quot;Kč&quot;"/>
    <numFmt numFmtId="168" formatCode="#,##0.00\ [$Kč-405]"/>
    <numFmt numFmtId="169" formatCode="#,##0.00\ &quot;Kč&quot;;[Red]\-#,##0.00\ &quot;Kč&quot;"/>
    <numFmt numFmtId="170" formatCode="#,##0.00\ [$€-1];[Red]#,##0.00\ [$€-1]"/>
    <numFmt numFmtId="171" formatCode="#,##0.00\ &quot;Kč&quot;;\-#,##0.00\ &quot;Kč&quot;"/>
    <numFmt numFmtId="172" formatCode="#,##0.00\ &quot;Kč&quot;;[Red]#,##0.00\ &quot;Kč&quot;"/>
  </numFmts>
  <fonts count="75">
    <font>
      <sz val="11.0"/>
      <color rgb="FF000000"/>
      <name val="Calibri"/>
    </font>
    <font>
      <b/>
      <i/>
      <sz val="18.0"/>
      <color rgb="FFFFFFFF"/>
      <name val="Calibri"/>
    </font>
    <font/>
    <font>
      <sz val="9.0"/>
      <color rgb="FF000000"/>
      <name val="Calibri"/>
    </font>
    <font>
      <sz val="9.0"/>
      <color theme="1"/>
      <name val="Calibri"/>
    </font>
    <font>
      <b/>
      <i/>
      <sz val="11.0"/>
      <color theme="1"/>
      <name val="Calibri"/>
    </font>
    <font>
      <b/>
      <sz val="11.0"/>
      <color rgb="FF000000"/>
      <name val="Calibri"/>
    </font>
    <font>
      <b/>
      <i/>
      <sz val="12.0"/>
      <color rgb="FFFFFFFF"/>
      <name val="Calibri"/>
    </font>
    <font>
      <sz val="10.0"/>
      <color rgb="FFFFFFFF"/>
      <name val="Calibri"/>
    </font>
    <font>
      <b/>
      <sz val="12.0"/>
      <color rgb="FFFFFFFF"/>
      <name val="Calibri"/>
    </font>
    <font>
      <b/>
      <sz val="9.0"/>
      <color rgb="FFFFFFFF"/>
      <name val="Calibri"/>
    </font>
    <font>
      <sz val="11.0"/>
      <color rgb="FFFFFFFF"/>
      <name val="Calibri"/>
    </font>
    <font>
      <b/>
      <sz val="11.0"/>
      <color theme="1"/>
      <name val="Calibri"/>
    </font>
    <font>
      <b/>
      <sz val="11.0"/>
      <color rgb="FFFFFFFF"/>
      <name val="Calibri"/>
    </font>
    <font>
      <b/>
      <sz val="10.0"/>
      <color theme="1"/>
      <name val="Calibri"/>
    </font>
    <font>
      <b/>
      <sz val="9.0"/>
      <color theme="1"/>
      <name val="Calibri"/>
    </font>
    <font>
      <b/>
      <i/>
      <sz val="9.0"/>
      <color theme="1"/>
      <name val="Calibri"/>
    </font>
    <font>
      <b/>
      <sz val="8.0"/>
      <color theme="1"/>
      <name val="Calibri"/>
    </font>
    <font>
      <sz val="10.0"/>
      <color rgb="FF000000"/>
      <name val="Calibri"/>
    </font>
    <font>
      <sz val="8.0"/>
      <color theme="1"/>
      <name val="Calibri"/>
    </font>
    <font>
      <i/>
      <sz val="9.0"/>
      <color theme="1"/>
      <name val="Calibri"/>
    </font>
    <font>
      <i/>
      <sz val="8.0"/>
      <color theme="1"/>
      <name val="Calibri"/>
    </font>
    <font>
      <b/>
      <i/>
      <sz val="10.0"/>
      <color theme="1"/>
      <name val="Calibri"/>
    </font>
    <font>
      <i/>
      <sz val="6.0"/>
      <color theme="1"/>
      <name val="Calibri"/>
    </font>
    <font>
      <b/>
      <sz val="8.0"/>
      <color rgb="FFFF0000"/>
      <name val="Calibri"/>
    </font>
    <font>
      <sz val="10.0"/>
      <color theme="1"/>
      <name val="Calibri"/>
    </font>
    <font>
      <b/>
      <sz val="12.0"/>
      <color theme="1"/>
      <name val="Calibri"/>
    </font>
    <font>
      <i/>
      <sz val="7.0"/>
      <color theme="1"/>
      <name val="Calibri"/>
    </font>
    <font>
      <i/>
      <sz val="10.0"/>
      <color theme="1"/>
      <name val="Calibri"/>
    </font>
    <font>
      <sz val="7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  <font>
      <sz val="11.0"/>
      <color rgb="FFFF0000"/>
      <name val="Calibri"/>
    </font>
    <font>
      <b/>
      <sz val="10.0"/>
      <color rgb="FFFF0000"/>
      <name val="Calibri"/>
    </font>
    <font>
      <b/>
      <sz val="14.0"/>
      <color rgb="FFFFFFFF"/>
      <name val="Calibri"/>
    </font>
    <font>
      <b/>
      <sz val="14.0"/>
      <color theme="1"/>
      <name val="Calibri"/>
    </font>
    <font>
      <sz val="14.0"/>
      <color rgb="FF000000"/>
      <name val="Calibri"/>
    </font>
    <font>
      <sz val="8.0"/>
      <color rgb="FFFFFFFF"/>
      <name val="Calibri"/>
    </font>
    <font>
      <b/>
      <sz val="16.0"/>
      <color theme="1"/>
      <name val="Calibri"/>
    </font>
    <font>
      <b/>
      <sz val="16.0"/>
      <color rgb="FFFFFFFF"/>
      <name val="Calibri"/>
    </font>
    <font>
      <sz val="8.0"/>
      <color rgb="FF000000"/>
      <name val="Calibri"/>
    </font>
    <font>
      <sz val="16.0"/>
      <color theme="1"/>
      <name val="Calibri"/>
    </font>
    <font>
      <sz val="10.0"/>
      <color rgb="FFFF0000"/>
      <name val="Calibri"/>
    </font>
    <font>
      <b/>
      <i/>
      <sz val="14.0"/>
      <color theme="1"/>
      <name val="Calibri"/>
    </font>
    <font>
      <sz val="14.0"/>
      <color rgb="FFFF0000"/>
      <name val="Calibri"/>
    </font>
    <font>
      <b/>
      <i/>
      <sz val="14.0"/>
      <color rgb="FF000000"/>
      <name val="Calibri"/>
    </font>
    <font>
      <sz val="9.0"/>
      <color rgb="FFFF0000"/>
      <name val="Calibri"/>
    </font>
    <font>
      <b/>
      <sz val="12.0"/>
      <color rgb="FF000000"/>
      <name val="Calibri"/>
    </font>
    <font>
      <b/>
      <sz val="10.0"/>
      <color rgb="FF000000"/>
      <name val="Calibri"/>
    </font>
    <font>
      <b/>
      <i/>
      <sz val="11.0"/>
      <color rgb="FFFFFFFF"/>
      <name val="Calibri"/>
    </font>
    <font>
      <b/>
      <i/>
      <sz val="9.0"/>
      <color rgb="FF000000"/>
      <name val="Calibri"/>
    </font>
    <font>
      <sz val="11.0"/>
      <color rgb="FF3366FF"/>
      <name val="Calibri"/>
    </font>
    <font>
      <b/>
      <sz val="11.0"/>
      <color rgb="FF3366FF"/>
      <name val="Calibri"/>
    </font>
    <font>
      <i/>
      <sz val="9.0"/>
      <color rgb="FF000000"/>
      <name val="Calibri"/>
    </font>
    <font>
      <i/>
      <sz val="11.0"/>
      <color rgb="FFFFFFFF"/>
      <name val="Calibri"/>
    </font>
    <font>
      <b/>
      <sz val="11.0"/>
      <color theme="0"/>
      <name val="Calibri"/>
    </font>
    <font>
      <b/>
      <i/>
      <sz val="9.0"/>
      <color theme="0"/>
      <name val="Calibri"/>
    </font>
    <font>
      <b/>
      <i/>
      <sz val="12.0"/>
      <color theme="0"/>
      <name val="Calibri"/>
    </font>
    <font>
      <b/>
      <sz val="9.0"/>
      <color theme="0"/>
      <name val="Calibri"/>
    </font>
    <font>
      <b/>
      <i/>
      <sz val="11.0"/>
      <color rgb="FFFF0000"/>
      <name val="Calibri"/>
    </font>
    <font>
      <sz val="9.0"/>
      <color theme="1"/>
      <name val="Domine"/>
    </font>
    <font>
      <sz val="10.0"/>
      <color theme="1"/>
      <name val="Domine"/>
    </font>
    <font>
      <sz val="12.0"/>
      <color theme="1"/>
      <name val="Domine"/>
    </font>
    <font>
      <b/>
      <sz val="11.0"/>
      <color theme="1"/>
      <name val="Domine"/>
    </font>
    <font>
      <sz val="9.0"/>
      <color rgb="FFFFFFFF"/>
      <name val="Domine"/>
    </font>
    <font>
      <b/>
      <i/>
      <sz val="16.0"/>
      <color rgb="FF000000"/>
      <name val="Calibri"/>
    </font>
    <font>
      <b/>
      <i/>
      <sz val="12.0"/>
      <color rgb="FFFF0000"/>
      <name val="Calibri"/>
    </font>
    <font>
      <sz val="10.0"/>
      <color theme="1"/>
      <name val="Arial"/>
    </font>
    <font>
      <sz val="10.0"/>
      <color rgb="FFFF0000"/>
      <name val="Arial"/>
    </font>
    <font>
      <sz val="14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sz val="11.0"/>
      <color rgb="FF000000"/>
      <name val="Arial"/>
    </font>
    <font>
      <b/>
      <i/>
      <sz val="11.0"/>
      <color theme="1"/>
      <name val="Arial"/>
    </font>
    <font>
      <b/>
      <i/>
      <sz val="12.0"/>
      <color theme="1"/>
      <name val="Arial"/>
    </font>
  </fonts>
  <fills count="29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91CD92"/>
        <bgColor rgb="FF91CD92"/>
      </patternFill>
    </fill>
    <fill>
      <patternFill patternType="solid">
        <fgColor rgb="FF71C765"/>
        <bgColor rgb="FF71C76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339933"/>
        <bgColor rgb="FF339933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000099"/>
        <bgColor rgb="FF000099"/>
      </patternFill>
    </fill>
    <fill>
      <patternFill patternType="solid">
        <fgColor rgb="FF2F5597"/>
        <bgColor rgb="FF2F5597"/>
      </patternFill>
    </fill>
    <fill>
      <patternFill patternType="solid">
        <fgColor rgb="FF9CC2E5"/>
        <bgColor rgb="FF9CC2E5"/>
      </patternFill>
    </fill>
    <fill>
      <patternFill patternType="solid">
        <fgColor rgb="FF666699"/>
        <bgColor rgb="FF666699"/>
      </patternFill>
    </fill>
    <fill>
      <patternFill patternType="solid">
        <fgColor rgb="FF1E4E79"/>
        <bgColor rgb="FF1E4E79"/>
      </patternFill>
    </fill>
    <fill>
      <patternFill patternType="solid">
        <fgColor rgb="FFF6B26B"/>
        <bgColor rgb="FFF6B26B"/>
      </patternFill>
    </fill>
  </fills>
  <borders count="122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434343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434343"/>
      </top>
      <bottom style="thin">
        <color rgb="FF43434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434343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434343"/>
      </right>
      <top style="medium">
        <color rgb="FF000000"/>
      </top>
      <bottom style="medium">
        <color rgb="FF000000"/>
      </bottom>
    </border>
    <border>
      <left style="thin">
        <color rgb="FF434343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434343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434343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</border>
    <border>
      <left style="thin">
        <color rgb="FF434343"/>
      </left>
      <right/>
      <top style="medium">
        <color rgb="FF000000"/>
      </top>
      <bottom style="medium">
        <color rgb="FF000000"/>
      </bottom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434343"/>
      </right>
      <top style="thin">
        <color rgb="FF434343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434343"/>
      </right>
      <top/>
      <bottom style="thin">
        <color rgb="FF434343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434343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67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164" xfId="0" applyAlignment="1" applyFont="1" applyNumberFormat="1">
      <alignment horizontal="center"/>
    </xf>
    <xf borderId="4" fillId="0" fontId="4" numFmtId="164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5" numFmtId="10" xfId="0" applyAlignment="1" applyFont="1" applyNumberFormat="1">
      <alignment horizontal="center"/>
    </xf>
    <xf borderId="0" fillId="0" fontId="6" numFmtId="0" xfId="0" applyFont="1"/>
    <xf borderId="5" fillId="2" fontId="7" numFmtId="0" xfId="0" applyAlignment="1" applyBorder="1" applyFont="1">
      <alignment horizontal="left"/>
    </xf>
    <xf borderId="6" fillId="0" fontId="2" numFmtId="0" xfId="0" applyBorder="1" applyFont="1"/>
    <xf borderId="7" fillId="0" fontId="2" numFmtId="0" xfId="0" applyBorder="1" applyFont="1"/>
    <xf borderId="8" fillId="2" fontId="8" numFmtId="0" xfId="0" applyBorder="1" applyFont="1"/>
    <xf borderId="8" fillId="2" fontId="9" numFmtId="0" xfId="0" applyAlignment="1" applyBorder="1" applyFont="1">
      <alignment horizontal="center"/>
    </xf>
    <xf borderId="9" fillId="2" fontId="9" numFmtId="0" xfId="0" applyBorder="1" applyFont="1"/>
    <xf borderId="10" fillId="2" fontId="7" numFmtId="0" xfId="0" applyAlignment="1" applyBorder="1" applyFont="1">
      <alignment horizontal="left"/>
    </xf>
    <xf borderId="11" fillId="0" fontId="2" numFmtId="0" xfId="0" applyBorder="1" applyFont="1"/>
    <xf borderId="9" fillId="2" fontId="10" numFmtId="0" xfId="0" applyAlignment="1" applyBorder="1" applyFont="1">
      <alignment horizontal="center"/>
    </xf>
    <xf borderId="12" fillId="2" fontId="10" numFmtId="0" xfId="0" applyAlignment="1" applyBorder="1" applyFont="1">
      <alignment horizontal="center"/>
    </xf>
    <xf borderId="0" fillId="0" fontId="11" numFmtId="0" xfId="0" applyFont="1"/>
    <xf borderId="13" fillId="3" fontId="12" numFmtId="0" xfId="0" applyBorder="1" applyFill="1" applyFont="1"/>
    <xf borderId="14" fillId="3" fontId="12" numFmtId="0" xfId="0" applyBorder="1" applyFont="1"/>
    <xf borderId="14" fillId="3" fontId="5" numFmtId="0" xfId="0" applyBorder="1" applyFont="1"/>
    <xf borderId="8" fillId="3" fontId="12" numFmtId="0" xfId="0" applyBorder="1" applyFont="1"/>
    <xf borderId="8" fillId="3" fontId="12" numFmtId="0" xfId="0" applyAlignment="1" applyBorder="1" applyFont="1">
      <alignment horizontal="center"/>
    </xf>
    <xf borderId="9" fillId="3" fontId="12" numFmtId="0" xfId="0" applyBorder="1" applyFont="1"/>
    <xf borderId="9" fillId="3" fontId="13" numFmtId="10" xfId="0" applyAlignment="1" applyBorder="1" applyFont="1" applyNumberFormat="1">
      <alignment horizontal="center"/>
    </xf>
    <xf borderId="9" fillId="3" fontId="13" numFmtId="0" xfId="0" applyAlignment="1" applyBorder="1" applyFont="1">
      <alignment horizontal="center"/>
    </xf>
    <xf borderId="12" fillId="3" fontId="13" numFmtId="0" xfId="0" applyAlignment="1" applyBorder="1" applyFont="1">
      <alignment horizontal="center"/>
    </xf>
    <xf borderId="15" fillId="4" fontId="14" numFmtId="0" xfId="0" applyAlignment="1" applyBorder="1" applyFill="1" applyFont="1">
      <alignment horizontal="center"/>
    </xf>
    <xf borderId="16" fillId="3" fontId="15" numFmtId="0" xfId="0" applyAlignment="1" applyBorder="1" applyFont="1">
      <alignment horizontal="center"/>
    </xf>
    <xf borderId="8" fillId="3" fontId="16" numFmtId="0" xfId="0" applyAlignment="1" applyBorder="1" applyFont="1">
      <alignment horizontal="left"/>
    </xf>
    <xf borderId="8" fillId="3" fontId="17" numFmtId="0" xfId="0" applyAlignment="1" applyBorder="1" applyFont="1">
      <alignment horizontal="center"/>
    </xf>
    <xf borderId="8" fillId="3" fontId="15" numFmtId="165" xfId="0" applyAlignment="1" applyBorder="1" applyFont="1" applyNumberFormat="1">
      <alignment horizontal="center"/>
    </xf>
    <xf borderId="17" fillId="3" fontId="14" numFmtId="165" xfId="0" applyAlignment="1" applyBorder="1" applyFont="1" applyNumberFormat="1">
      <alignment horizontal="center"/>
    </xf>
    <xf borderId="18" fillId="3" fontId="15" numFmtId="10" xfId="0" applyAlignment="1" applyBorder="1" applyFont="1" applyNumberFormat="1">
      <alignment horizontal="center"/>
    </xf>
    <xf borderId="16" fillId="3" fontId="15" numFmtId="165" xfId="0" applyAlignment="1" applyBorder="1" applyFont="1" applyNumberFormat="1">
      <alignment horizontal="center"/>
    </xf>
    <xf borderId="9" fillId="3" fontId="15" numFmtId="165" xfId="0" applyAlignment="1" applyBorder="1" applyFont="1" applyNumberFormat="1">
      <alignment horizontal="center"/>
    </xf>
    <xf borderId="12" fillId="3" fontId="15" numFmtId="165" xfId="0" applyAlignment="1" applyBorder="1" applyFont="1" applyNumberFormat="1">
      <alignment horizontal="center"/>
    </xf>
    <xf borderId="15" fillId="4" fontId="18" numFmtId="0" xfId="0" applyBorder="1" applyFont="1"/>
    <xf borderId="19" fillId="5" fontId="19" numFmtId="14" xfId="0" applyBorder="1" applyFill="1" applyFont="1" applyNumberFormat="1"/>
    <xf borderId="20" fillId="5" fontId="20" numFmtId="0" xfId="0" applyBorder="1" applyFont="1"/>
    <xf borderId="21" fillId="5" fontId="21" numFmtId="0" xfId="0" applyAlignment="1" applyBorder="1" applyFont="1">
      <alignment horizontal="center"/>
    </xf>
    <xf borderId="21" fillId="5" fontId="4" numFmtId="164" xfId="0" applyAlignment="1" applyBorder="1" applyFont="1" applyNumberFormat="1">
      <alignment horizontal="center"/>
    </xf>
    <xf borderId="22" fillId="5" fontId="15" numFmtId="164" xfId="0" applyAlignment="1" applyBorder="1" applyFont="1" applyNumberFormat="1">
      <alignment horizontal="center"/>
    </xf>
    <xf borderId="23" fillId="5" fontId="4" numFmtId="10" xfId="0" applyAlignment="1" applyBorder="1" applyFont="1" applyNumberFormat="1">
      <alignment horizontal="center"/>
    </xf>
    <xf borderId="24" fillId="5" fontId="4" numFmtId="166" xfId="0" applyAlignment="1" applyBorder="1" applyFont="1" applyNumberFormat="1">
      <alignment horizontal="center"/>
    </xf>
    <xf borderId="24" fillId="5" fontId="4" numFmtId="164" xfId="0" applyAlignment="1" applyBorder="1" applyFont="1" applyNumberFormat="1">
      <alignment horizontal="center"/>
    </xf>
    <xf borderId="24" fillId="5" fontId="3" numFmtId="164" xfId="0" applyAlignment="1" applyBorder="1" applyFont="1" applyNumberFormat="1">
      <alignment horizontal="center"/>
    </xf>
    <xf borderId="25" fillId="5" fontId="4" numFmtId="164" xfId="0" applyAlignment="1" applyBorder="1" applyFont="1" applyNumberFormat="1">
      <alignment horizontal="center"/>
    </xf>
    <xf borderId="15" fillId="4" fontId="0" numFmtId="0" xfId="0" applyBorder="1" applyFont="1"/>
    <xf borderId="0" fillId="0" fontId="14" numFmtId="0" xfId="0" applyFont="1"/>
    <xf borderId="26" fillId="5" fontId="4" numFmtId="14" xfId="0" applyBorder="1" applyFont="1" applyNumberFormat="1"/>
    <xf borderId="27" fillId="5" fontId="20" numFmtId="0" xfId="0" applyBorder="1" applyFont="1"/>
    <xf borderId="28" fillId="5" fontId="21" numFmtId="0" xfId="0" applyAlignment="1" applyBorder="1" applyFont="1">
      <alignment horizontal="center"/>
    </xf>
    <xf borderId="28" fillId="5" fontId="4" numFmtId="164" xfId="0" applyAlignment="1" applyBorder="1" applyFont="1" applyNumberFormat="1">
      <alignment horizontal="center"/>
    </xf>
    <xf borderId="29" fillId="5" fontId="15" numFmtId="164" xfId="0" applyAlignment="1" applyBorder="1" applyFont="1" applyNumberFormat="1">
      <alignment horizontal="center"/>
    </xf>
    <xf borderId="30" fillId="5" fontId="4" numFmtId="10" xfId="0" applyAlignment="1" applyBorder="1" applyFont="1" applyNumberFormat="1">
      <alignment horizontal="center"/>
    </xf>
    <xf borderId="31" fillId="5" fontId="4" numFmtId="166" xfId="0" applyAlignment="1" applyBorder="1" applyFont="1" applyNumberFormat="1">
      <alignment horizontal="center"/>
    </xf>
    <xf borderId="31" fillId="5" fontId="4" numFmtId="164" xfId="0" applyAlignment="1" applyBorder="1" applyFont="1" applyNumberFormat="1">
      <alignment horizontal="center"/>
    </xf>
    <xf borderId="32" fillId="5" fontId="4" numFmtId="164" xfId="0" applyAlignment="1" applyBorder="1" applyFont="1" applyNumberFormat="1">
      <alignment horizontal="center"/>
    </xf>
    <xf borderId="33" fillId="3" fontId="15" numFmtId="14" xfId="0" applyBorder="1" applyFont="1" applyNumberFormat="1"/>
    <xf borderId="34" fillId="3" fontId="22" numFmtId="0" xfId="0" applyBorder="1" applyFont="1"/>
    <xf borderId="35" fillId="3" fontId="17" numFmtId="0" xfId="0" applyBorder="1" applyFont="1"/>
    <xf borderId="34" fillId="3" fontId="15" numFmtId="0" xfId="0" applyAlignment="1" applyBorder="1" applyFont="1">
      <alignment horizontal="center"/>
    </xf>
    <xf borderId="36" fillId="3" fontId="15" numFmtId="0" xfId="0" applyAlignment="1" applyBorder="1" applyFont="1">
      <alignment horizontal="center"/>
    </xf>
    <xf borderId="34" fillId="3" fontId="15" numFmtId="10" xfId="0" applyAlignment="1" applyBorder="1" applyFont="1" applyNumberFormat="1">
      <alignment horizontal="center"/>
    </xf>
    <xf borderId="34" fillId="3" fontId="4" numFmtId="166" xfId="0" applyAlignment="1" applyBorder="1" applyFont="1" applyNumberFormat="1">
      <alignment horizontal="center"/>
    </xf>
    <xf borderId="34" fillId="3" fontId="4" numFmtId="164" xfId="0" applyAlignment="1" applyBorder="1" applyFont="1" applyNumberFormat="1">
      <alignment horizontal="center"/>
    </xf>
    <xf borderId="37" fillId="3" fontId="4" numFmtId="164" xfId="0" applyAlignment="1" applyBorder="1" applyFont="1" applyNumberFormat="1">
      <alignment horizontal="center"/>
    </xf>
    <xf borderId="38" fillId="3" fontId="19" numFmtId="14" xfId="0" applyBorder="1" applyFont="1" applyNumberFormat="1"/>
    <xf borderId="39" fillId="4" fontId="20" numFmtId="0" xfId="0" applyBorder="1" applyFont="1"/>
    <xf borderId="40" fillId="4" fontId="21" numFmtId="0" xfId="0" applyAlignment="1" applyBorder="1" applyFont="1">
      <alignment horizontal="center"/>
    </xf>
    <xf borderId="41" fillId="4" fontId="4" numFmtId="164" xfId="0" applyAlignment="1" applyBorder="1" applyFont="1" applyNumberFormat="1">
      <alignment horizontal="center"/>
    </xf>
    <xf borderId="22" fillId="4" fontId="15" numFmtId="164" xfId="0" applyAlignment="1" applyBorder="1" applyFont="1" applyNumberFormat="1">
      <alignment horizontal="center"/>
    </xf>
    <xf borderId="39" fillId="4" fontId="4" numFmtId="10" xfId="0" applyAlignment="1" applyBorder="1" applyFont="1" applyNumberFormat="1">
      <alignment horizontal="center"/>
    </xf>
    <xf borderId="42" fillId="4" fontId="4" numFmtId="166" xfId="0" applyAlignment="1" applyBorder="1" applyFont="1" applyNumberFormat="1">
      <alignment horizontal="center"/>
    </xf>
    <xf borderId="42" fillId="4" fontId="4" numFmtId="164" xfId="0" applyAlignment="1" applyBorder="1" applyFont="1" applyNumberFormat="1">
      <alignment horizontal="center"/>
    </xf>
    <xf borderId="42" fillId="4" fontId="3" numFmtId="164" xfId="0" applyAlignment="1" applyBorder="1" applyFont="1" applyNumberFormat="1">
      <alignment horizontal="center"/>
    </xf>
    <xf borderId="42" fillId="4" fontId="4" numFmtId="164" xfId="0" applyAlignment="1" applyBorder="1" applyFont="1" applyNumberFormat="1">
      <alignment horizontal="center" readingOrder="0"/>
    </xf>
    <xf borderId="43" fillId="3" fontId="19" numFmtId="14" xfId="0" applyBorder="1" applyFont="1" applyNumberFormat="1"/>
    <xf borderId="44" fillId="4" fontId="20" numFmtId="0" xfId="0" applyBorder="1" applyFont="1"/>
    <xf borderId="45" fillId="4" fontId="21" numFmtId="0" xfId="0" applyAlignment="1" applyBorder="1" applyFont="1">
      <alignment horizontal="center"/>
    </xf>
    <xf borderId="45" fillId="4" fontId="15" numFmtId="164" xfId="0" applyAlignment="1" applyBorder="1" applyFont="1" applyNumberFormat="1">
      <alignment horizontal="center"/>
    </xf>
    <xf borderId="4" fillId="4" fontId="4" numFmtId="164" xfId="0" applyAlignment="1" applyBorder="1" applyFont="1" applyNumberFormat="1">
      <alignment horizontal="center"/>
    </xf>
    <xf borderId="4" fillId="4" fontId="3" numFmtId="164" xfId="0" applyAlignment="1" applyBorder="1" applyFont="1" applyNumberFormat="1">
      <alignment horizontal="center"/>
    </xf>
    <xf borderId="46" fillId="3" fontId="19" numFmtId="14" xfId="0" applyBorder="1" applyFont="1" applyNumberFormat="1"/>
    <xf borderId="47" fillId="4" fontId="20" numFmtId="0" xfId="0" applyBorder="1" applyFont="1"/>
    <xf borderId="48" fillId="4" fontId="21" numFmtId="0" xfId="0" applyAlignment="1" applyBorder="1" applyFont="1">
      <alignment horizontal="center"/>
    </xf>
    <xf borderId="29" fillId="4" fontId="15" numFmtId="164" xfId="0" applyAlignment="1" applyBorder="1" applyFont="1" applyNumberFormat="1">
      <alignment horizontal="center"/>
    </xf>
    <xf borderId="49" fillId="4" fontId="4" numFmtId="164" xfId="0" applyAlignment="1" applyBorder="1" applyFont="1" applyNumberFormat="1">
      <alignment horizontal="center"/>
    </xf>
    <xf borderId="49" fillId="4" fontId="3" numFmtId="164" xfId="0" applyAlignment="1" applyBorder="1" applyFont="1" applyNumberFormat="1">
      <alignment horizontal="center"/>
    </xf>
    <xf borderId="50" fillId="3" fontId="15" numFmtId="14" xfId="0" applyBorder="1" applyFont="1" applyNumberFormat="1"/>
    <xf borderId="51" fillId="3" fontId="22" numFmtId="0" xfId="0" applyBorder="1" applyFont="1"/>
    <xf borderId="51" fillId="3" fontId="17" numFmtId="0" xfId="0" applyBorder="1" applyFont="1"/>
    <xf borderId="52" fillId="3" fontId="15" numFmtId="0" xfId="0" applyAlignment="1" applyBorder="1" applyFont="1">
      <alignment horizontal="center"/>
    </xf>
    <xf borderId="53" fillId="3" fontId="15" numFmtId="0" xfId="0" applyAlignment="1" applyBorder="1" applyFont="1">
      <alignment horizontal="center"/>
    </xf>
    <xf borderId="54" fillId="3" fontId="15" numFmtId="10" xfId="0" applyAlignment="1" applyBorder="1" applyFont="1" applyNumberFormat="1">
      <alignment horizontal="center"/>
    </xf>
    <xf borderId="54" fillId="3" fontId="4" numFmtId="166" xfId="0" applyAlignment="1" applyBorder="1" applyFont="1" applyNumberFormat="1">
      <alignment horizontal="center"/>
    </xf>
    <xf borderId="54" fillId="3" fontId="4" numFmtId="164" xfId="0" applyAlignment="1" applyBorder="1" applyFont="1" applyNumberFormat="1">
      <alignment horizontal="center"/>
    </xf>
    <xf borderId="22" fillId="4" fontId="20" numFmtId="0" xfId="0" applyBorder="1" applyFont="1"/>
    <xf borderId="22" fillId="4" fontId="23" numFmtId="0" xfId="0" applyAlignment="1" applyBorder="1" applyFont="1">
      <alignment horizontal="center"/>
    </xf>
    <xf borderId="55" fillId="4" fontId="19" numFmtId="165" xfId="0" applyAlignment="1" applyBorder="1" applyFont="1" applyNumberFormat="1">
      <alignment horizontal="center"/>
    </xf>
    <xf borderId="45" fillId="4" fontId="20" numFmtId="0" xfId="0" applyBorder="1" applyFont="1"/>
    <xf borderId="56" fillId="4" fontId="4" numFmtId="165" xfId="0" applyAlignment="1" applyBorder="1" applyFont="1" applyNumberFormat="1">
      <alignment horizontal="center"/>
    </xf>
    <xf borderId="40" fillId="4" fontId="15" numFmtId="164" xfId="0" applyAlignment="1" applyBorder="1" applyFont="1" applyNumberFormat="1">
      <alignment horizontal="center"/>
    </xf>
    <xf borderId="45" fillId="4" fontId="24" numFmtId="0" xfId="0" applyAlignment="1" applyBorder="1" applyFont="1">
      <alignment horizontal="center"/>
    </xf>
    <xf borderId="15" fillId="4" fontId="25" numFmtId="0" xfId="0" applyBorder="1" applyFont="1"/>
    <xf borderId="45" fillId="4" fontId="19" numFmtId="0" xfId="0" applyBorder="1" applyFont="1"/>
    <xf borderId="35" fillId="4" fontId="20" numFmtId="0" xfId="0" applyBorder="1" applyFont="1"/>
    <xf borderId="29" fillId="4" fontId="24" numFmtId="0" xfId="0" applyAlignment="1" applyBorder="1" applyFont="1">
      <alignment horizontal="center"/>
    </xf>
    <xf borderId="57" fillId="4" fontId="4" numFmtId="165" xfId="0" applyAlignment="1" applyBorder="1" applyFont="1" applyNumberFormat="1">
      <alignment horizontal="center"/>
    </xf>
    <xf borderId="35" fillId="4" fontId="15" numFmtId="164" xfId="0" applyAlignment="1" applyBorder="1" applyFont="1" applyNumberFormat="1">
      <alignment horizontal="center"/>
    </xf>
    <xf borderId="58" fillId="3" fontId="19" numFmtId="14" xfId="0" applyBorder="1" applyFont="1" applyNumberFormat="1"/>
    <xf borderId="51" fillId="3" fontId="20" numFmtId="0" xfId="0" applyBorder="1" applyFont="1"/>
    <xf borderId="15" fillId="3" fontId="17" numFmtId="164" xfId="0" applyBorder="1" applyFont="1" applyNumberFormat="1"/>
    <xf borderId="59" fillId="3" fontId="26" numFmtId="164" xfId="0" applyAlignment="1" applyBorder="1" applyFont="1" applyNumberFormat="1">
      <alignment horizontal="center"/>
    </xf>
    <xf borderId="51" fillId="3" fontId="26" numFmtId="164" xfId="0" applyAlignment="1" applyBorder="1" applyFont="1" applyNumberFormat="1">
      <alignment horizontal="center"/>
    </xf>
    <xf borderId="60" fillId="3" fontId="26" numFmtId="10" xfId="0" applyAlignment="1" applyBorder="1" applyFont="1" applyNumberFormat="1">
      <alignment horizontal="center"/>
    </xf>
    <xf borderId="61" fillId="3" fontId="26" numFmtId="164" xfId="0" applyAlignment="1" applyBorder="1" applyFont="1" applyNumberFormat="1">
      <alignment horizontal="center"/>
    </xf>
    <xf borderId="62" fillId="3" fontId="15" numFmtId="164" xfId="0" applyAlignment="1" applyBorder="1" applyFont="1" applyNumberFormat="1">
      <alignment horizontal="center"/>
    </xf>
    <xf borderId="54" fillId="3" fontId="15" numFmtId="164" xfId="0" applyAlignment="1" applyBorder="1" applyFont="1" applyNumberFormat="1">
      <alignment horizontal="center"/>
    </xf>
    <xf borderId="63" fillId="3" fontId="15" numFmtId="164" xfId="0" applyAlignment="1" applyBorder="1" applyFont="1" applyNumberFormat="1">
      <alignment horizontal="center"/>
    </xf>
    <xf borderId="13" fillId="6" fontId="14" numFmtId="0" xfId="0" applyBorder="1" applyFill="1" applyFont="1"/>
    <xf borderId="14" fillId="6" fontId="15" numFmtId="14" xfId="0" applyBorder="1" applyFont="1" applyNumberFormat="1"/>
    <xf borderId="51" fillId="6" fontId="5" numFmtId="0" xfId="0" applyBorder="1" applyFont="1"/>
    <xf borderId="51" fillId="6" fontId="17" numFmtId="0" xfId="0" applyBorder="1" applyFont="1"/>
    <xf borderId="59" fillId="6" fontId="15" numFmtId="165" xfId="0" applyAlignment="1" applyBorder="1" applyFont="1" applyNumberFormat="1">
      <alignment horizontal="center"/>
    </xf>
    <xf borderId="15" fillId="6" fontId="15" numFmtId="164" xfId="0" applyAlignment="1" applyBorder="1" applyFont="1" applyNumberFormat="1">
      <alignment horizontal="center"/>
    </xf>
    <xf borderId="34" fillId="6" fontId="15" numFmtId="164" xfId="0" applyBorder="1" applyFont="1" applyNumberFormat="1"/>
    <xf borderId="34" fillId="6" fontId="15" numFmtId="166" xfId="0" applyAlignment="1" applyBorder="1" applyFont="1" applyNumberFormat="1">
      <alignment horizontal="center"/>
    </xf>
    <xf borderId="0" fillId="0" fontId="18" numFmtId="0" xfId="0" applyFont="1"/>
    <xf borderId="38" fillId="6" fontId="19" numFmtId="14" xfId="0" applyBorder="1" applyFont="1" applyNumberFormat="1"/>
    <xf borderId="22" fillId="0" fontId="20" numFmtId="0" xfId="0" applyBorder="1" applyFont="1"/>
    <xf borderId="22" fillId="0" fontId="27" numFmtId="0" xfId="0" applyAlignment="1" applyBorder="1" applyFont="1">
      <alignment horizontal="center"/>
    </xf>
    <xf borderId="64" fillId="0" fontId="4" numFmtId="165" xfId="0" applyAlignment="1" applyBorder="1" applyFont="1" applyNumberFormat="1">
      <alignment horizontal="center"/>
    </xf>
    <xf borderId="39" fillId="7" fontId="4" numFmtId="10" xfId="0" applyAlignment="1" applyBorder="1" applyFill="1" applyFont="1" applyNumberFormat="1">
      <alignment horizontal="center"/>
    </xf>
    <xf borderId="42" fillId="8" fontId="4" numFmtId="166" xfId="0" applyAlignment="1" applyBorder="1" applyFill="1" applyFont="1" applyNumberFormat="1">
      <alignment horizontal="center"/>
    </xf>
    <xf borderId="65" fillId="0" fontId="4" numFmtId="164" xfId="0" applyAlignment="1" applyBorder="1" applyFont="1" applyNumberFormat="1">
      <alignment horizontal="center"/>
    </xf>
    <xf borderId="65" fillId="0" fontId="3" numFmtId="164" xfId="0" applyAlignment="1" applyBorder="1" applyFont="1" applyNumberFormat="1">
      <alignment horizontal="center"/>
    </xf>
    <xf borderId="43" fillId="6" fontId="19" numFmtId="14" xfId="0" applyBorder="1" applyFont="1" applyNumberFormat="1"/>
    <xf borderId="45" fillId="0" fontId="20" numFmtId="0" xfId="0" applyBorder="1" applyFont="1"/>
    <xf borderId="45" fillId="0" fontId="24" numFmtId="0" xfId="0" applyAlignment="1" applyBorder="1" applyFont="1">
      <alignment horizontal="center"/>
    </xf>
    <xf borderId="66" fillId="0" fontId="4" numFmtId="165" xfId="0" applyAlignment="1" applyBorder="1" applyFont="1" applyNumberFormat="1">
      <alignment horizontal="center"/>
    </xf>
    <xf borderId="4" fillId="0" fontId="3" numFmtId="164" xfId="0" applyAlignment="1" applyBorder="1" applyFont="1" applyNumberFormat="1">
      <alignment horizontal="center"/>
    </xf>
    <xf borderId="45" fillId="0" fontId="19" numFmtId="0" xfId="0" applyBorder="1" applyFont="1"/>
    <xf borderId="45" fillId="0" fontId="21" numFmtId="0" xfId="0" applyAlignment="1" applyBorder="1" applyFont="1">
      <alignment horizontal="center"/>
    </xf>
    <xf borderId="67" fillId="0" fontId="4" numFmtId="164" xfId="0" applyAlignment="1" applyBorder="1" applyFont="1" applyNumberFormat="1">
      <alignment horizontal="center"/>
    </xf>
    <xf borderId="46" fillId="6" fontId="19" numFmtId="14" xfId="0" applyBorder="1" applyFont="1" applyNumberFormat="1"/>
    <xf borderId="29" fillId="4" fontId="20" numFmtId="0" xfId="0" applyBorder="1" applyFont="1"/>
    <xf borderId="29" fillId="4" fontId="19" numFmtId="0" xfId="0" applyBorder="1" applyFont="1"/>
    <xf borderId="68" fillId="7" fontId="4" numFmtId="10" xfId="0" applyAlignment="1" applyBorder="1" applyFont="1" applyNumberFormat="1">
      <alignment horizontal="center"/>
    </xf>
    <xf borderId="36" fillId="8" fontId="4" numFmtId="166" xfId="0" applyAlignment="1" applyBorder="1" applyFont="1" applyNumberFormat="1">
      <alignment horizontal="center"/>
    </xf>
    <xf borderId="69" fillId="0" fontId="4" numFmtId="164" xfId="0" applyAlignment="1" applyBorder="1" applyFont="1" applyNumberFormat="1">
      <alignment horizontal="center"/>
    </xf>
    <xf borderId="58" fillId="6" fontId="19" numFmtId="14" xfId="0" applyBorder="1" applyFont="1" applyNumberFormat="1"/>
    <xf borderId="51" fillId="6" fontId="20" numFmtId="0" xfId="0" applyBorder="1" applyFont="1"/>
    <xf borderId="68" fillId="6" fontId="19" numFmtId="0" xfId="0" applyBorder="1" applyFont="1"/>
    <xf borderId="61" fillId="6" fontId="4" numFmtId="164" xfId="0" applyAlignment="1" applyBorder="1" applyFont="1" applyNumberFormat="1">
      <alignment horizontal="center"/>
    </xf>
    <xf borderId="51" fillId="6" fontId="26" numFmtId="164" xfId="0" applyAlignment="1" applyBorder="1" applyFont="1" applyNumberFormat="1">
      <alignment horizontal="center"/>
    </xf>
    <xf borderId="60" fillId="6" fontId="26" numFmtId="10" xfId="0" applyAlignment="1" applyBorder="1" applyFont="1" applyNumberFormat="1">
      <alignment horizontal="center"/>
    </xf>
    <xf borderId="63" fillId="6" fontId="26" numFmtId="166" xfId="0" applyAlignment="1" applyBorder="1" applyFont="1" applyNumberFormat="1">
      <alignment horizontal="center"/>
    </xf>
    <xf borderId="60" fillId="6" fontId="15" numFmtId="164" xfId="0" applyAlignment="1" applyBorder="1" applyFont="1" applyNumberFormat="1">
      <alignment horizontal="center"/>
    </xf>
    <xf borderId="13" fillId="9" fontId="14" numFmtId="0" xfId="0" applyBorder="1" applyFill="1" applyFont="1"/>
    <xf borderId="53" fillId="9" fontId="15" numFmtId="14" xfId="0" applyBorder="1" applyFont="1" applyNumberFormat="1"/>
    <xf borderId="51" fillId="9" fontId="5" numFmtId="0" xfId="0" applyBorder="1" applyFont="1"/>
    <xf borderId="51" fillId="9" fontId="17" numFmtId="0" xfId="0" applyBorder="1" applyFont="1"/>
    <xf borderId="70" fillId="9" fontId="26" numFmtId="164" xfId="0" applyAlignment="1" applyBorder="1" applyFont="1" applyNumberFormat="1">
      <alignment horizontal="center"/>
    </xf>
    <xf borderId="15" fillId="9" fontId="26" numFmtId="164" xfId="0" applyAlignment="1" applyBorder="1" applyFont="1" applyNumberFormat="1">
      <alignment horizontal="center"/>
    </xf>
    <xf borderId="34" fillId="9" fontId="26" numFmtId="164" xfId="0" applyBorder="1" applyFont="1" applyNumberFormat="1"/>
    <xf borderId="34" fillId="9" fontId="15" numFmtId="166" xfId="0" applyAlignment="1" applyBorder="1" applyFont="1" applyNumberFormat="1">
      <alignment horizontal="center"/>
    </xf>
    <xf borderId="34" fillId="9" fontId="15" numFmtId="164" xfId="0" applyAlignment="1" applyBorder="1" applyFont="1" applyNumberFormat="1">
      <alignment horizontal="center"/>
    </xf>
    <xf borderId="38" fillId="9" fontId="19" numFmtId="14" xfId="0" applyBorder="1" applyFont="1" applyNumberFormat="1"/>
    <xf borderId="22" fillId="0" fontId="19" numFmtId="0" xfId="0" applyBorder="1" applyFont="1"/>
    <xf borderId="64" fillId="0" fontId="4" numFmtId="164" xfId="0" applyAlignment="1" applyBorder="1" applyFont="1" applyNumberFormat="1">
      <alignment horizontal="center"/>
    </xf>
    <xf borderId="22" fillId="0" fontId="15" numFmtId="164" xfId="0" applyAlignment="1" applyBorder="1" applyFont="1" applyNumberFormat="1">
      <alignment horizontal="center"/>
    </xf>
    <xf borderId="44" fillId="7" fontId="4" numFmtId="10" xfId="0" applyAlignment="1" applyBorder="1" applyFont="1" applyNumberFormat="1">
      <alignment horizontal="center"/>
    </xf>
    <xf borderId="4" fillId="8" fontId="4" numFmtId="166" xfId="0" applyAlignment="1" applyBorder="1" applyFont="1" applyNumberFormat="1">
      <alignment horizontal="center"/>
    </xf>
    <xf borderId="43" fillId="9" fontId="19" numFmtId="14" xfId="0" applyBorder="1" applyFont="1" applyNumberFormat="1"/>
    <xf borderId="66" fillId="0" fontId="4" numFmtId="164" xfId="0" applyAlignment="1" applyBorder="1" applyFont="1" applyNumberFormat="1">
      <alignment horizontal="center"/>
    </xf>
    <xf borderId="71" fillId="0" fontId="15" numFmtId="164" xfId="0" applyAlignment="1" applyBorder="1" applyFont="1" applyNumberFormat="1">
      <alignment horizontal="center"/>
    </xf>
    <xf borderId="56" fillId="4" fontId="4" numFmtId="164" xfId="0" applyAlignment="1" applyBorder="1" applyFont="1" applyNumberFormat="1">
      <alignment horizontal="center"/>
    </xf>
    <xf borderId="4" fillId="0" fontId="4" numFmtId="164" xfId="0" applyAlignment="1" applyBorder="1" applyFont="1" applyNumberFormat="1">
      <alignment horizontal="center" readingOrder="0"/>
    </xf>
    <xf borderId="46" fillId="9" fontId="19" numFmtId="14" xfId="0" applyBorder="1" applyFont="1" applyNumberFormat="1"/>
    <xf borderId="29" fillId="0" fontId="20" numFmtId="0" xfId="0" applyBorder="1" applyFont="1"/>
    <xf borderId="29" fillId="0" fontId="19" numFmtId="0" xfId="0" applyBorder="1" applyFont="1"/>
    <xf borderId="72" fillId="0" fontId="4" numFmtId="164" xfId="0" applyAlignment="1" applyBorder="1" applyFont="1" applyNumberFormat="1">
      <alignment horizontal="center"/>
    </xf>
    <xf borderId="58" fillId="9" fontId="19" numFmtId="14" xfId="0" applyBorder="1" applyFont="1" applyNumberFormat="1"/>
    <xf borderId="51" fillId="9" fontId="28" numFmtId="0" xfId="0" applyBorder="1" applyFont="1"/>
    <xf borderId="51" fillId="9" fontId="19" numFmtId="0" xfId="0" applyBorder="1" applyFont="1"/>
    <xf borderId="59" fillId="9" fontId="25" numFmtId="164" xfId="0" applyAlignment="1" applyBorder="1" applyFont="1" applyNumberFormat="1">
      <alignment horizontal="center"/>
    </xf>
    <xf borderId="51" fillId="9" fontId="26" numFmtId="164" xfId="0" applyAlignment="1" applyBorder="1" applyFont="1" applyNumberFormat="1">
      <alignment horizontal="center"/>
    </xf>
    <xf borderId="60" fillId="9" fontId="26" numFmtId="10" xfId="0" applyAlignment="1" applyBorder="1" applyFont="1" applyNumberFormat="1">
      <alignment horizontal="center"/>
    </xf>
    <xf borderId="63" fillId="9" fontId="26" numFmtId="166" xfId="0" applyAlignment="1" applyBorder="1" applyFont="1" applyNumberFormat="1">
      <alignment horizontal="center"/>
    </xf>
    <xf borderId="60" fillId="9" fontId="15" numFmtId="164" xfId="0" applyAlignment="1" applyBorder="1" applyFont="1" applyNumberFormat="1">
      <alignment horizontal="center"/>
    </xf>
    <xf borderId="13" fillId="10" fontId="14" numFmtId="0" xfId="0" applyBorder="1" applyFill="1" applyFont="1"/>
    <xf borderId="53" fillId="10" fontId="14" numFmtId="14" xfId="0" applyBorder="1" applyFont="1" applyNumberFormat="1"/>
    <xf borderId="51" fillId="10" fontId="5" numFmtId="0" xfId="0" applyBorder="1" applyFont="1"/>
    <xf borderId="51" fillId="10" fontId="14" numFmtId="0" xfId="0" applyBorder="1" applyFont="1"/>
    <xf borderId="70" fillId="10" fontId="14" numFmtId="164" xfId="0" applyAlignment="1" applyBorder="1" applyFont="1" applyNumberFormat="1">
      <alignment horizontal="center"/>
    </xf>
    <xf borderId="15" fillId="10" fontId="14" numFmtId="164" xfId="0" applyAlignment="1" applyBorder="1" applyFont="1" applyNumberFormat="1">
      <alignment horizontal="center"/>
    </xf>
    <xf borderId="34" fillId="10" fontId="14" numFmtId="164" xfId="0" applyBorder="1" applyFont="1" applyNumberFormat="1"/>
    <xf borderId="34" fillId="10" fontId="14" numFmtId="166" xfId="0" applyAlignment="1" applyBorder="1" applyFont="1" applyNumberFormat="1">
      <alignment horizontal="center"/>
    </xf>
    <xf borderId="34" fillId="10" fontId="14" numFmtId="164" xfId="0" applyAlignment="1" applyBorder="1" applyFont="1" applyNumberFormat="1">
      <alignment horizontal="center"/>
    </xf>
    <xf borderId="38" fillId="10" fontId="19" numFmtId="14" xfId="0" applyBorder="1" applyFont="1" applyNumberFormat="1"/>
    <xf borderId="71" fillId="0" fontId="24" numFmtId="0" xfId="0" applyAlignment="1" applyBorder="1" applyFont="1">
      <alignment horizontal="center"/>
    </xf>
    <xf borderId="18" fillId="4" fontId="15" numFmtId="164" xfId="0" applyAlignment="1" applyBorder="1" applyFont="1" applyNumberFormat="1">
      <alignment horizontal="center"/>
    </xf>
    <xf borderId="43" fillId="10" fontId="19" numFmtId="14" xfId="0" applyBorder="1" applyFont="1" applyNumberFormat="1"/>
    <xf borderId="66" fillId="0" fontId="29" numFmtId="164" xfId="0" applyAlignment="1" applyBorder="1" applyFont="1" applyNumberFormat="1">
      <alignment horizontal="center"/>
    </xf>
    <xf borderId="46" fillId="10" fontId="19" numFmtId="14" xfId="0" applyBorder="1" applyFont="1" applyNumberFormat="1"/>
    <xf borderId="72" fillId="0" fontId="25" numFmtId="164" xfId="0" applyAlignment="1" applyBorder="1" applyFont="1" applyNumberFormat="1">
      <alignment horizontal="center"/>
    </xf>
    <xf borderId="73" fillId="10" fontId="19" numFmtId="14" xfId="0" applyBorder="1" applyFont="1" applyNumberFormat="1"/>
    <xf borderId="15" fillId="10" fontId="28" numFmtId="0" xfId="0" applyBorder="1" applyFont="1"/>
    <xf borderId="51" fillId="10" fontId="19" numFmtId="0" xfId="0" applyBorder="1" applyFont="1"/>
    <xf borderId="59" fillId="10" fontId="25" numFmtId="164" xfId="0" applyAlignment="1" applyBorder="1" applyFont="1" applyNumberFormat="1">
      <alignment horizontal="center"/>
    </xf>
    <xf borderId="51" fillId="10" fontId="26" numFmtId="164" xfId="0" applyAlignment="1" applyBorder="1" applyFont="1" applyNumberFormat="1">
      <alignment horizontal="center" vertical="center"/>
    </xf>
    <xf borderId="60" fillId="10" fontId="26" numFmtId="10" xfId="0" applyAlignment="1" applyBorder="1" applyFont="1" applyNumberFormat="1">
      <alignment horizontal="center" vertical="center"/>
    </xf>
    <xf borderId="63" fillId="10" fontId="26" numFmtId="166" xfId="0" applyAlignment="1" applyBorder="1" applyFont="1" applyNumberFormat="1">
      <alignment horizontal="center"/>
    </xf>
    <xf borderId="60" fillId="10" fontId="15" numFmtId="164" xfId="0" applyAlignment="1" applyBorder="1" applyFont="1" applyNumberFormat="1">
      <alignment horizontal="center" vertical="center"/>
    </xf>
    <xf borderId="13" fillId="11" fontId="14" numFmtId="0" xfId="0" applyBorder="1" applyFill="1" applyFont="1"/>
    <xf borderId="53" fillId="11" fontId="14" numFmtId="14" xfId="0" applyBorder="1" applyFont="1" applyNumberFormat="1"/>
    <xf borderId="51" fillId="11" fontId="5" numFmtId="0" xfId="0" applyBorder="1" applyFont="1"/>
    <xf borderId="51" fillId="11" fontId="14" numFmtId="0" xfId="0" applyBorder="1" applyFont="1"/>
    <xf borderId="70" fillId="11" fontId="14" numFmtId="164" xfId="0" applyAlignment="1" applyBorder="1" applyFont="1" applyNumberFormat="1">
      <alignment horizontal="center"/>
    </xf>
    <xf borderId="15" fillId="11" fontId="14" numFmtId="164" xfId="0" applyAlignment="1" applyBorder="1" applyFont="1" applyNumberFormat="1">
      <alignment horizontal="center"/>
    </xf>
    <xf borderId="36" fillId="11" fontId="14" numFmtId="164" xfId="0" applyBorder="1" applyFont="1" applyNumberFormat="1"/>
    <xf borderId="36" fillId="11" fontId="14" numFmtId="166" xfId="0" applyAlignment="1" applyBorder="1" applyFont="1" applyNumberFormat="1">
      <alignment horizontal="center"/>
    </xf>
    <xf borderId="34" fillId="11" fontId="25" numFmtId="164" xfId="0" applyAlignment="1" applyBorder="1" applyFont="1" applyNumberFormat="1">
      <alignment horizontal="center"/>
    </xf>
    <xf borderId="51" fillId="11" fontId="19" numFmtId="14" xfId="0" applyBorder="1" applyFont="1" applyNumberFormat="1"/>
    <xf borderId="51" fillId="11" fontId="16" numFmtId="0" xfId="0" applyBorder="1" applyFont="1"/>
    <xf borderId="22" fillId="11" fontId="24" numFmtId="0" xfId="0" applyAlignment="1" applyBorder="1" applyFont="1">
      <alignment horizontal="center"/>
    </xf>
    <xf borderId="55" fillId="11" fontId="4" numFmtId="164" xfId="0" applyAlignment="1" applyBorder="1" applyFont="1" applyNumberFormat="1">
      <alignment horizontal="center"/>
    </xf>
    <xf borderId="51" fillId="11" fontId="26" numFmtId="164" xfId="0" applyAlignment="1" applyBorder="1" applyFont="1" applyNumberFormat="1">
      <alignment horizontal="center"/>
    </xf>
    <xf borderId="60" fillId="11" fontId="4" numFmtId="10" xfId="0" applyAlignment="1" applyBorder="1" applyFont="1" applyNumberFormat="1">
      <alignment horizontal="center"/>
    </xf>
    <xf borderId="63" fillId="11" fontId="26" numFmtId="166" xfId="0" applyAlignment="1" applyBorder="1" applyFont="1" applyNumberFormat="1">
      <alignment horizontal="center"/>
    </xf>
    <xf borderId="44" fillId="4" fontId="4" numFmtId="164" xfId="0" applyAlignment="1" applyBorder="1" applyFont="1" applyNumberFormat="1">
      <alignment horizontal="center"/>
    </xf>
    <xf borderId="13" fillId="12" fontId="14" numFmtId="0" xfId="0" applyBorder="1" applyFill="1" applyFont="1"/>
    <xf borderId="53" fillId="12" fontId="14" numFmtId="14" xfId="0" applyBorder="1" applyFont="1" applyNumberFormat="1"/>
    <xf borderId="51" fillId="12" fontId="5" numFmtId="0" xfId="0" applyBorder="1" applyFont="1"/>
    <xf borderId="51" fillId="12" fontId="14" numFmtId="0" xfId="0" applyBorder="1" applyFont="1"/>
    <xf borderId="59" fillId="12" fontId="14" numFmtId="164" xfId="0" applyAlignment="1" applyBorder="1" applyFont="1" applyNumberFormat="1">
      <alignment horizontal="center"/>
    </xf>
    <xf borderId="15" fillId="12" fontId="14" numFmtId="164" xfId="0" applyAlignment="1" applyBorder="1" applyFont="1" applyNumberFormat="1">
      <alignment horizontal="center"/>
    </xf>
    <xf borderId="34" fillId="12" fontId="14" numFmtId="164" xfId="0" applyBorder="1" applyFont="1" applyNumberFormat="1"/>
    <xf borderId="34" fillId="12" fontId="14" numFmtId="166" xfId="0" applyAlignment="1" applyBorder="1" applyFont="1" applyNumberFormat="1">
      <alignment horizontal="center"/>
    </xf>
    <xf borderId="54" fillId="12" fontId="14" numFmtId="164" xfId="0" applyAlignment="1" applyBorder="1" applyFont="1" applyNumberFormat="1">
      <alignment horizontal="center"/>
    </xf>
    <xf borderId="0" fillId="0" fontId="25" numFmtId="0" xfId="0" applyFont="1"/>
    <xf borderId="38" fillId="12" fontId="19" numFmtId="49" xfId="0" applyBorder="1" applyFont="1" applyNumberFormat="1"/>
    <xf borderId="22" fillId="0" fontId="20" numFmtId="0" xfId="0" applyAlignment="1" applyBorder="1" applyFont="1">
      <alignment horizontal="left" shrinkToFit="0" wrapText="1"/>
    </xf>
    <xf borderId="43" fillId="12" fontId="19" numFmtId="49" xfId="0" applyBorder="1" applyFont="1" applyNumberFormat="1"/>
    <xf borderId="65" fillId="0" fontId="4" numFmtId="164" xfId="0" applyAlignment="1" applyBorder="1" applyFont="1" applyNumberFormat="1">
      <alignment horizontal="center" readingOrder="0"/>
    </xf>
    <xf borderId="0" fillId="0" fontId="0" numFmtId="0" xfId="0" applyFont="1"/>
    <xf borderId="29" fillId="0" fontId="28" numFmtId="0" xfId="0" applyBorder="1" applyFont="1"/>
    <xf borderId="29" fillId="0" fontId="24" numFmtId="0" xfId="0" applyAlignment="1" applyBorder="1" applyFont="1">
      <alignment horizontal="center"/>
    </xf>
    <xf borderId="66" fillId="0" fontId="30" numFmtId="164" xfId="0" applyAlignment="1" applyBorder="1" applyFont="1" applyNumberFormat="1">
      <alignment horizontal="center"/>
    </xf>
    <xf borderId="58" fillId="12" fontId="19" numFmtId="49" xfId="0" applyBorder="1" applyFont="1" applyNumberFormat="1"/>
    <xf borderId="51" fillId="12" fontId="31" numFmtId="0" xfId="0" applyBorder="1" applyFont="1"/>
    <xf borderId="15" fillId="12" fontId="19" numFmtId="0" xfId="0" applyBorder="1" applyFont="1"/>
    <xf borderId="59" fillId="12" fontId="25" numFmtId="164" xfId="0" applyAlignment="1" applyBorder="1" applyFont="1" applyNumberFormat="1">
      <alignment horizontal="center"/>
    </xf>
    <xf borderId="51" fillId="12" fontId="26" numFmtId="164" xfId="0" applyAlignment="1" applyBorder="1" applyFont="1" applyNumberFormat="1">
      <alignment horizontal="center" vertical="center"/>
    </xf>
    <xf borderId="60" fillId="12" fontId="26" numFmtId="10" xfId="0" applyAlignment="1" applyBorder="1" applyFont="1" applyNumberFormat="1">
      <alignment horizontal="center" vertical="center"/>
    </xf>
    <xf borderId="63" fillId="12" fontId="26" numFmtId="166" xfId="0" applyAlignment="1" applyBorder="1" applyFont="1" applyNumberFormat="1">
      <alignment horizontal="center"/>
    </xf>
    <xf borderId="47" fillId="12" fontId="15" numFmtId="164" xfId="0" applyAlignment="1" applyBorder="1" applyFont="1" applyNumberFormat="1">
      <alignment horizontal="center" vertical="center"/>
    </xf>
    <xf borderId="13" fillId="13" fontId="14" numFmtId="0" xfId="0" applyBorder="1" applyFill="1" applyFont="1"/>
    <xf borderId="53" fillId="13" fontId="14" numFmtId="49" xfId="0" applyBorder="1" applyFont="1" applyNumberFormat="1"/>
    <xf borderId="51" fillId="13" fontId="5" numFmtId="0" xfId="0" applyAlignment="1" applyBorder="1" applyFont="1">
      <alignment shrinkToFit="0" wrapText="1"/>
    </xf>
    <xf borderId="51" fillId="13" fontId="14" numFmtId="0" xfId="0" applyAlignment="1" applyBorder="1" applyFont="1">
      <alignment shrinkToFit="0" wrapText="1"/>
    </xf>
    <xf borderId="15" fillId="13" fontId="14" numFmtId="164" xfId="0" applyAlignment="1" applyBorder="1" applyFont="1" applyNumberFormat="1">
      <alignment horizontal="center"/>
    </xf>
    <xf borderId="34" fillId="13" fontId="14" numFmtId="164" xfId="0" applyBorder="1" applyFont="1" applyNumberFormat="1"/>
    <xf borderId="34" fillId="13" fontId="14" numFmtId="166" xfId="0" applyAlignment="1" applyBorder="1" applyFont="1" applyNumberFormat="1">
      <alignment horizontal="center"/>
    </xf>
    <xf borderId="54" fillId="13" fontId="14" numFmtId="164" xfId="0" applyAlignment="1" applyBorder="1" applyFont="1" applyNumberFormat="1">
      <alignment horizontal="center"/>
    </xf>
    <xf borderId="38" fillId="13" fontId="19" numFmtId="49" xfId="0" applyBorder="1" applyFont="1" applyNumberFormat="1"/>
    <xf borderId="22" fillId="0" fontId="20" numFmtId="0" xfId="0" applyAlignment="1" applyBorder="1" applyFont="1">
      <alignment shrinkToFit="0" wrapText="1"/>
    </xf>
    <xf borderId="74" fillId="0" fontId="24" numFmtId="0" xfId="0" applyAlignment="1" applyBorder="1" applyFont="1">
      <alignment horizontal="center" shrinkToFit="0" wrapText="1"/>
    </xf>
    <xf borderId="22" fillId="0" fontId="4" numFmtId="164" xfId="0" applyAlignment="1" applyBorder="1" applyFont="1" applyNumberFormat="1">
      <alignment horizontal="center"/>
    </xf>
    <xf borderId="47" fillId="7" fontId="4" numFmtId="10" xfId="0" applyAlignment="1" applyBorder="1" applyFont="1" applyNumberFormat="1">
      <alignment horizontal="center"/>
    </xf>
    <xf borderId="49" fillId="8" fontId="4" numFmtId="166" xfId="0" applyAlignment="1" applyBorder="1" applyFont="1" applyNumberFormat="1">
      <alignment horizontal="center"/>
    </xf>
    <xf borderId="43" fillId="13" fontId="19" numFmtId="49" xfId="0" applyBorder="1" applyFont="1" applyNumberFormat="1"/>
    <xf borderId="71" fillId="0" fontId="20" numFmtId="0" xfId="0" applyAlignment="1" applyBorder="1" applyFont="1">
      <alignment shrinkToFit="0" wrapText="1"/>
    </xf>
    <xf borderId="45" fillId="0" fontId="24" numFmtId="0" xfId="0" applyAlignment="1" applyBorder="1" applyFont="1">
      <alignment horizontal="center" shrinkToFit="0" wrapText="1"/>
    </xf>
    <xf borderId="71" fillId="0" fontId="4" numFmtId="164" xfId="0" applyAlignment="1" applyBorder="1" applyFont="1" applyNumberFormat="1">
      <alignment horizontal="center"/>
    </xf>
    <xf borderId="45" fillId="0" fontId="20" numFmtId="0" xfId="0" applyAlignment="1" applyBorder="1" applyFont="1">
      <alignment shrinkToFit="0" wrapText="1"/>
    </xf>
    <xf borderId="75" fillId="0" fontId="24" numFmtId="0" xfId="0" applyAlignment="1" applyBorder="1" applyFont="1">
      <alignment horizontal="center" shrinkToFit="0" wrapText="1"/>
    </xf>
    <xf borderId="45" fillId="0" fontId="4" numFmtId="164" xfId="0" applyAlignment="1" applyBorder="1" applyFont="1" applyNumberFormat="1">
      <alignment horizontal="center"/>
    </xf>
    <xf borderId="76" fillId="13" fontId="19" numFmtId="49" xfId="0" applyBorder="1" applyFont="1" applyNumberFormat="1"/>
    <xf borderId="29" fillId="0" fontId="20" numFmtId="0" xfId="0" applyAlignment="1" applyBorder="1" applyFont="1">
      <alignment readingOrder="0"/>
    </xf>
    <xf borderId="29" fillId="0" fontId="30" numFmtId="164" xfId="0" applyAlignment="1" applyBorder="1" applyFont="1" applyNumberFormat="1">
      <alignment horizontal="center"/>
    </xf>
    <xf borderId="48" fillId="4" fontId="15" numFmtId="164" xfId="0" applyAlignment="1" applyBorder="1" applyFont="1" applyNumberFormat="1">
      <alignment horizontal="center"/>
    </xf>
    <xf borderId="0" fillId="0" fontId="32" numFmtId="0" xfId="0" applyFont="1"/>
    <xf borderId="18" fillId="13" fontId="19" numFmtId="14" xfId="0" applyBorder="1" applyFont="1" applyNumberFormat="1"/>
    <xf borderId="18" fillId="13" fontId="31" numFmtId="0" xfId="0" applyAlignment="1" applyBorder="1" applyFont="1">
      <alignment shrinkToFit="0" wrapText="1"/>
    </xf>
    <xf borderId="15" fillId="13" fontId="19" numFmtId="0" xfId="0" applyAlignment="1" applyBorder="1" applyFont="1">
      <alignment shrinkToFit="0" wrapText="1"/>
    </xf>
    <xf borderId="51" fillId="13" fontId="30" numFmtId="164" xfId="0" applyAlignment="1" applyBorder="1" applyFont="1" applyNumberFormat="1">
      <alignment horizontal="center"/>
    </xf>
    <xf borderId="51" fillId="13" fontId="26" numFmtId="164" xfId="0" applyAlignment="1" applyBorder="1" applyFont="1" applyNumberFormat="1">
      <alignment horizontal="center" vertical="center"/>
    </xf>
    <xf borderId="62" fillId="13" fontId="26" numFmtId="10" xfId="0" applyAlignment="1" applyBorder="1" applyFont="1" applyNumberFormat="1">
      <alignment horizontal="center" vertical="center"/>
    </xf>
    <xf borderId="63" fillId="13" fontId="26" numFmtId="167" xfId="0" applyAlignment="1" applyBorder="1" applyFont="1" applyNumberFormat="1">
      <alignment horizontal="center" vertical="center"/>
    </xf>
    <xf borderId="77" fillId="13" fontId="15" numFmtId="164" xfId="0" applyAlignment="1" applyBorder="1" applyFont="1" applyNumberFormat="1">
      <alignment horizontal="center" vertical="center"/>
    </xf>
    <xf borderId="13" fillId="14" fontId="25" numFmtId="0" xfId="0" applyBorder="1" applyFill="1" applyFont="1"/>
    <xf borderId="8" fillId="14" fontId="19" numFmtId="14" xfId="0" applyBorder="1" applyFont="1" applyNumberFormat="1"/>
    <xf borderId="51" fillId="14" fontId="5" numFmtId="0" xfId="0" applyAlignment="1" applyBorder="1" applyFont="1">
      <alignment shrinkToFit="0" wrapText="1"/>
    </xf>
    <xf borderId="51" fillId="14" fontId="19" numFmtId="0" xfId="0" applyAlignment="1" applyBorder="1" applyFont="1">
      <alignment shrinkToFit="0" wrapText="1"/>
    </xf>
    <xf borderId="51" fillId="14" fontId="30" numFmtId="164" xfId="0" applyAlignment="1" applyBorder="1" applyFont="1" applyNumberFormat="1">
      <alignment horizontal="center"/>
    </xf>
    <xf borderId="51" fillId="14" fontId="26" numFmtId="164" xfId="0" applyAlignment="1" applyBorder="1" applyFont="1" applyNumberFormat="1">
      <alignment horizontal="center" vertical="center"/>
    </xf>
    <xf borderId="77" fillId="14" fontId="26" numFmtId="10" xfId="0" applyAlignment="1" applyBorder="1" applyFont="1" applyNumberFormat="1">
      <alignment horizontal="center" vertical="center"/>
    </xf>
    <xf borderId="78" fillId="14" fontId="26" numFmtId="167" xfId="0" applyAlignment="1" applyBorder="1" applyFont="1" applyNumberFormat="1">
      <alignment horizontal="center" vertical="center"/>
    </xf>
    <xf borderId="77" fillId="14" fontId="15" numFmtId="164" xfId="0" applyAlignment="1" applyBorder="1" applyFont="1" applyNumberFormat="1">
      <alignment horizontal="center" vertical="center"/>
    </xf>
    <xf borderId="15" fillId="5" fontId="25" numFmtId="0" xfId="0" applyBorder="1" applyFont="1"/>
    <xf borderId="4" fillId="5" fontId="19" numFmtId="14" xfId="0" applyBorder="1" applyFont="1" applyNumberFormat="1"/>
    <xf borderId="79" fillId="5" fontId="31" numFmtId="0" xfId="0" applyAlignment="1" applyBorder="1" applyFont="1">
      <alignment shrinkToFit="0" wrapText="1"/>
    </xf>
    <xf borderId="15" fillId="5" fontId="19" numFmtId="0" xfId="0" applyAlignment="1" applyBorder="1" applyFont="1">
      <alignment shrinkToFit="0" wrapText="1"/>
    </xf>
    <xf borderId="15" fillId="5" fontId="30" numFmtId="164" xfId="0" applyAlignment="1" applyBorder="1" applyFont="1" applyNumberFormat="1">
      <alignment horizontal="center"/>
    </xf>
    <xf borderId="77" fillId="5" fontId="15" numFmtId="164" xfId="0" applyAlignment="1" applyBorder="1" applyFont="1" applyNumberFormat="1">
      <alignment horizontal="center" vertical="center"/>
    </xf>
    <xf borderId="77" fillId="5" fontId="4" numFmtId="164" xfId="0" applyAlignment="1" applyBorder="1" applyFont="1" applyNumberFormat="1">
      <alignment horizontal="center" vertical="center"/>
    </xf>
    <xf borderId="15" fillId="5" fontId="0" numFmtId="0" xfId="0" applyBorder="1" applyFont="1"/>
    <xf borderId="79" fillId="14" fontId="19" numFmtId="14" xfId="0" applyBorder="1" applyFont="1" applyNumberFormat="1"/>
    <xf borderId="58" fillId="14" fontId="31" numFmtId="0" xfId="0" applyAlignment="1" applyBorder="1" applyFont="1">
      <alignment shrinkToFit="0" wrapText="1"/>
    </xf>
    <xf borderId="59" fillId="14" fontId="30" numFmtId="164" xfId="0" applyAlignment="1" applyBorder="1" applyFont="1" applyNumberFormat="1">
      <alignment horizontal="center"/>
    </xf>
    <xf borderId="13" fillId="14" fontId="26" numFmtId="164" xfId="0" applyAlignment="1" applyBorder="1" applyFont="1" applyNumberFormat="1">
      <alignment horizontal="center"/>
    </xf>
    <xf borderId="19" fillId="14" fontId="4" numFmtId="10" xfId="0" applyAlignment="1" applyBorder="1" applyFont="1" applyNumberFormat="1">
      <alignment horizontal="center"/>
    </xf>
    <xf borderId="25" fillId="14" fontId="26" numFmtId="166" xfId="0" applyAlignment="1" applyBorder="1" applyFont="1" applyNumberFormat="1">
      <alignment horizontal="center"/>
    </xf>
    <xf borderId="15" fillId="14" fontId="0" numFmtId="0" xfId="0" applyBorder="1" applyFont="1"/>
    <xf borderId="58" fillId="15" fontId="14" numFmtId="0" xfId="0" applyAlignment="1" applyBorder="1" applyFill="1" applyFont="1">
      <alignment horizontal="left" vertical="center"/>
    </xf>
    <xf borderId="35" fillId="15" fontId="14" numFmtId="14" xfId="0" applyAlignment="1" applyBorder="1" applyFont="1" applyNumberFormat="1">
      <alignment horizontal="left" vertical="center"/>
    </xf>
    <xf borderId="51" fillId="15" fontId="5" numFmtId="0" xfId="0" applyAlignment="1" applyBorder="1" applyFont="1">
      <alignment horizontal="left" shrinkToFit="0" vertical="center" wrapText="1"/>
    </xf>
    <xf borderId="51" fillId="15" fontId="14" numFmtId="0" xfId="0" applyAlignment="1" applyBorder="1" applyFont="1">
      <alignment horizontal="left" shrinkToFit="0" vertical="center" wrapText="1"/>
    </xf>
    <xf borderId="51" fillId="15" fontId="14" numFmtId="164" xfId="0" applyAlignment="1" applyBorder="1" applyFont="1" applyNumberFormat="1">
      <alignment horizontal="center" vertical="center"/>
    </xf>
    <xf borderId="13" fillId="15" fontId="14" numFmtId="164" xfId="0" applyAlignment="1" applyBorder="1" applyFont="1" applyNumberFormat="1">
      <alignment horizontal="center" vertical="center"/>
    </xf>
    <xf borderId="26" fillId="15" fontId="14" numFmtId="164" xfId="0" applyAlignment="1" applyBorder="1" applyFont="1" applyNumberFormat="1">
      <alignment horizontal="left" vertical="center"/>
    </xf>
    <xf borderId="32" fillId="15" fontId="14" numFmtId="10" xfId="0" applyAlignment="1" applyBorder="1" applyFont="1" applyNumberFormat="1">
      <alignment horizontal="left" vertical="center"/>
    </xf>
    <xf borderId="77" fillId="15" fontId="14" numFmtId="164" xfId="0" applyAlignment="1" applyBorder="1" applyFont="1" applyNumberFormat="1">
      <alignment horizontal="center" vertical="center"/>
    </xf>
    <xf borderId="34" fillId="15" fontId="14" numFmtId="164" xfId="0" applyAlignment="1" applyBorder="1" applyFont="1" applyNumberFormat="1">
      <alignment horizontal="center" vertical="center"/>
    </xf>
    <xf borderId="22" fillId="15" fontId="19" numFmtId="49" xfId="0" applyBorder="1" applyFont="1" applyNumberFormat="1"/>
    <xf borderId="21" fillId="4" fontId="20" numFmtId="0" xfId="0" applyAlignment="1" applyBorder="1" applyFont="1">
      <alignment shrinkToFit="0" wrapText="1"/>
    </xf>
    <xf borderId="22" fillId="4" fontId="33" numFmtId="0" xfId="0" applyAlignment="1" applyBorder="1" applyFont="1">
      <alignment horizontal="center" shrinkToFit="0" wrapText="1"/>
    </xf>
    <xf borderId="55" fillId="4" fontId="25" numFmtId="164" xfId="0" applyAlignment="1" applyBorder="1" applyFont="1" applyNumberFormat="1">
      <alignment horizontal="center"/>
    </xf>
    <xf borderId="40" fillId="15" fontId="19" numFmtId="49" xfId="0" applyBorder="1" applyFont="1" applyNumberFormat="1"/>
    <xf borderId="80" fillId="4" fontId="20" numFmtId="0" xfId="0" applyBorder="1" applyFont="1"/>
    <xf borderId="45" fillId="4" fontId="33" numFmtId="0" xfId="0" applyAlignment="1" applyBorder="1" applyFont="1">
      <alignment horizontal="center" shrinkToFit="0" wrapText="1"/>
    </xf>
    <xf borderId="56" fillId="4" fontId="25" numFmtId="164" xfId="0" applyAlignment="1" applyBorder="1" applyFont="1" applyNumberFormat="1">
      <alignment horizontal="center"/>
    </xf>
    <xf borderId="80" fillId="4" fontId="20" numFmtId="0" xfId="0" applyAlignment="1" applyBorder="1" applyFont="1">
      <alignment horizontal="left"/>
    </xf>
    <xf borderId="35" fillId="15" fontId="19" numFmtId="49" xfId="0" applyBorder="1" applyFont="1" applyNumberFormat="1"/>
    <xf borderId="28" fillId="4" fontId="20" numFmtId="0" xfId="0" applyAlignment="1" applyBorder="1" applyFont="1">
      <alignment shrinkToFit="0" wrapText="1"/>
    </xf>
    <xf borderId="29" fillId="4" fontId="33" numFmtId="0" xfId="0" applyAlignment="1" applyBorder="1" applyFont="1">
      <alignment horizontal="center" shrinkToFit="0" wrapText="1"/>
    </xf>
    <xf borderId="57" fillId="4" fontId="25" numFmtId="164" xfId="0" applyAlignment="1" applyBorder="1" applyFont="1" applyNumberFormat="1">
      <alignment horizontal="center"/>
    </xf>
    <xf borderId="58" fillId="15" fontId="19" numFmtId="14" xfId="0" applyBorder="1" applyFont="1" applyNumberFormat="1"/>
    <xf borderId="51" fillId="15" fontId="31" numFmtId="0" xfId="0" applyAlignment="1" applyBorder="1" applyFont="1">
      <alignment shrinkToFit="0" wrapText="1"/>
    </xf>
    <xf borderId="70" fillId="15" fontId="19" numFmtId="0" xfId="0" applyAlignment="1" applyBorder="1" applyFont="1">
      <alignment shrinkToFit="0" wrapText="1"/>
    </xf>
    <xf borderId="51" fillId="15" fontId="30" numFmtId="164" xfId="0" applyAlignment="1" applyBorder="1" applyFont="1" applyNumberFormat="1">
      <alignment horizontal="center"/>
    </xf>
    <xf borderId="77" fillId="15" fontId="26" numFmtId="164" xfId="0" applyAlignment="1" applyBorder="1" applyFont="1" applyNumberFormat="1">
      <alignment horizontal="center" vertical="center"/>
    </xf>
    <xf borderId="54" fillId="15" fontId="26" numFmtId="10" xfId="0" applyAlignment="1" applyBorder="1" applyFont="1" applyNumberFormat="1">
      <alignment horizontal="center" vertical="center"/>
    </xf>
    <xf borderId="60" fillId="15" fontId="15" numFmtId="164" xfId="0" applyAlignment="1" applyBorder="1" applyFont="1" applyNumberFormat="1">
      <alignment horizontal="center" vertical="center"/>
    </xf>
    <xf borderId="54" fillId="15" fontId="15" numFmtId="164" xfId="0" applyAlignment="1" applyBorder="1" applyFont="1" applyNumberFormat="1">
      <alignment horizontal="center" vertical="center"/>
    </xf>
    <xf borderId="14" fillId="16" fontId="14" numFmtId="0" xfId="0" applyAlignment="1" applyBorder="1" applyFill="1" applyFont="1">
      <alignment vertical="center"/>
    </xf>
    <xf borderId="81" fillId="16" fontId="14" numFmtId="0" xfId="0" applyAlignment="1" applyBorder="1" applyFont="1">
      <alignment vertical="center"/>
    </xf>
    <xf borderId="51" fillId="16" fontId="5" numFmtId="0" xfId="0" applyAlignment="1" applyBorder="1" applyFont="1">
      <alignment vertical="center"/>
    </xf>
    <xf borderId="68" fillId="16" fontId="14" numFmtId="0" xfId="0" applyAlignment="1" applyBorder="1" applyFont="1">
      <alignment vertical="center"/>
    </xf>
    <xf borderId="81" fillId="16" fontId="14" numFmtId="164" xfId="0" applyAlignment="1" applyBorder="1" applyFont="1" applyNumberFormat="1">
      <alignment horizontal="center" vertical="center"/>
    </xf>
    <xf borderId="62" fillId="16" fontId="26" numFmtId="164" xfId="0" applyAlignment="1" applyBorder="1" applyFont="1" applyNumberFormat="1">
      <alignment horizontal="center" vertical="center"/>
    </xf>
    <xf borderId="54" fillId="16" fontId="4" numFmtId="10" xfId="0" applyAlignment="1" applyBorder="1" applyFont="1" applyNumberFormat="1">
      <alignment horizontal="center"/>
    </xf>
    <xf borderId="63" fillId="16" fontId="26" numFmtId="166" xfId="0" applyAlignment="1" applyBorder="1" applyFont="1" applyNumberFormat="1">
      <alignment horizontal="center"/>
    </xf>
    <xf borderId="68" fillId="16" fontId="4" numFmtId="164" xfId="0" applyAlignment="1" applyBorder="1" applyFont="1" applyNumberFormat="1">
      <alignment horizontal="center"/>
    </xf>
    <xf borderId="82" fillId="17" fontId="34" numFmtId="0" xfId="0" applyAlignment="1" applyBorder="1" applyFill="1" applyFont="1">
      <alignment horizontal="left"/>
    </xf>
    <xf borderId="83" fillId="0" fontId="2" numFmtId="0" xfId="0" applyBorder="1" applyFont="1"/>
    <xf borderId="84" fillId="0" fontId="2" numFmtId="0" xfId="0" applyBorder="1" applyFont="1"/>
    <xf borderId="62" fillId="17" fontId="34" numFmtId="0" xfId="0" applyAlignment="1" applyBorder="1" applyFont="1">
      <alignment horizontal="center"/>
    </xf>
    <xf borderId="61" fillId="17" fontId="35" numFmtId="0" xfId="0" applyAlignment="1" applyBorder="1" applyFont="1">
      <alignment horizontal="center"/>
    </xf>
    <xf borderId="62" fillId="17" fontId="35" numFmtId="164" xfId="0" applyAlignment="1" applyBorder="1" applyFont="1" applyNumberFormat="1">
      <alignment horizontal="center"/>
    </xf>
    <xf borderId="54" fillId="17" fontId="35" numFmtId="164" xfId="0" applyAlignment="1" applyBorder="1" applyFont="1" applyNumberFormat="1">
      <alignment horizontal="center"/>
    </xf>
    <xf borderId="63" fillId="17" fontId="35" numFmtId="166" xfId="0" applyAlignment="1" applyBorder="1" applyFont="1" applyNumberFormat="1">
      <alignment horizontal="center"/>
    </xf>
    <xf borderId="60" fillId="17" fontId="34" numFmtId="168" xfId="0" applyAlignment="1" applyBorder="1" applyFont="1" applyNumberFormat="1">
      <alignment horizontal="center"/>
    </xf>
    <xf borderId="54" fillId="17" fontId="34" numFmtId="168" xfId="0" applyAlignment="1" applyBorder="1" applyFont="1" applyNumberFormat="1">
      <alignment horizontal="center"/>
    </xf>
    <xf borderId="24" fillId="17" fontId="34" numFmtId="164" xfId="0" applyAlignment="1" applyBorder="1" applyFont="1" applyNumberFormat="1">
      <alignment horizontal="center"/>
    </xf>
    <xf borderId="0" fillId="0" fontId="36" numFmtId="0" xfId="0" applyAlignment="1" applyFont="1">
      <alignment horizontal="center"/>
    </xf>
    <xf borderId="15" fillId="4" fontId="8" numFmtId="0" xfId="0" applyBorder="1" applyFont="1"/>
    <xf borderId="15" fillId="4" fontId="30" numFmtId="0" xfId="0" applyBorder="1" applyFont="1"/>
    <xf borderId="0" fillId="0" fontId="28" numFmtId="0" xfId="0" applyFont="1"/>
    <xf borderId="15" fillId="4" fontId="37" numFmtId="0" xfId="0" applyBorder="1" applyFont="1"/>
    <xf borderId="15" fillId="4" fontId="38" numFmtId="164" xfId="0" applyAlignment="1" applyBorder="1" applyFont="1" applyNumberFormat="1">
      <alignment horizontal="center"/>
    </xf>
    <xf borderId="0" fillId="0" fontId="14" numFmtId="0" xfId="0" applyAlignment="1" applyFont="1">
      <alignment horizontal="center"/>
    </xf>
    <xf borderId="15" fillId="4" fontId="35" numFmtId="164" xfId="0" applyBorder="1" applyFont="1" applyNumberFormat="1"/>
    <xf borderId="15" fillId="4" fontId="39" numFmtId="10" xfId="0" applyAlignment="1" applyBorder="1" applyFont="1" applyNumberFormat="1">
      <alignment horizontal="center"/>
    </xf>
    <xf borderId="15" fillId="4" fontId="10" numFmtId="164" xfId="0" applyAlignment="1" applyBorder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30" numFmtId="0" xfId="0" applyFont="1"/>
    <xf borderId="0" fillId="0" fontId="31" numFmtId="0" xfId="0" applyFont="1"/>
    <xf borderId="0" fillId="0" fontId="40" numFmtId="166" xfId="0" applyAlignment="1" applyFont="1" applyNumberFormat="1">
      <alignment horizontal="left"/>
    </xf>
    <xf borderId="0" fillId="0" fontId="30" numFmtId="0" xfId="0" applyAlignment="1" applyFont="1">
      <alignment horizontal="center"/>
    </xf>
    <xf borderId="0" fillId="0" fontId="41" numFmtId="164" xfId="0" applyAlignment="1" applyFont="1" applyNumberFormat="1">
      <alignment horizontal="center"/>
    </xf>
    <xf borderId="0" fillId="0" fontId="0" numFmtId="10" xfId="0" applyAlignment="1" applyFont="1" applyNumberFormat="1">
      <alignment horizontal="center"/>
    </xf>
    <xf borderId="0" fillId="0" fontId="18" numFmtId="0" xfId="0" applyAlignment="1" applyFont="1">
      <alignment horizontal="center"/>
    </xf>
    <xf borderId="0" fillId="0" fontId="42" numFmtId="0" xfId="0" applyAlignment="1" applyFont="1">
      <alignment vertical="center"/>
    </xf>
    <xf borderId="0" fillId="0" fontId="32" numFmtId="0" xfId="0" applyAlignment="1" applyFont="1">
      <alignment vertical="center"/>
    </xf>
    <xf borderId="0" fillId="0" fontId="43" numFmtId="0" xfId="0" applyAlignment="1" applyFont="1">
      <alignment vertical="center"/>
    </xf>
    <xf borderId="0" fillId="0" fontId="44" numFmtId="166" xfId="0" applyAlignment="1" applyFont="1" applyNumberFormat="1">
      <alignment horizontal="left" vertical="center"/>
    </xf>
    <xf borderId="0" fillId="0" fontId="32" numFmtId="0" xfId="0" applyAlignment="1" applyFont="1">
      <alignment horizontal="center" vertical="center"/>
    </xf>
    <xf borderId="0" fillId="0" fontId="45" numFmtId="164" xfId="0" applyAlignment="1" applyFont="1" applyNumberFormat="1">
      <alignment horizontal="center" vertical="center"/>
    </xf>
    <xf borderId="0" fillId="0" fontId="32" numFmtId="10" xfId="0" applyAlignment="1" applyFont="1" applyNumberFormat="1">
      <alignment horizontal="center" vertical="center"/>
    </xf>
    <xf borderId="0" fillId="0" fontId="46" numFmtId="0" xfId="0" applyAlignment="1" applyFont="1">
      <alignment horizontal="center" vertical="center"/>
    </xf>
    <xf borderId="0" fillId="0" fontId="42" numFmtId="0" xfId="0" applyAlignment="1" applyFont="1">
      <alignment horizontal="center" vertical="center"/>
    </xf>
    <xf borderId="0" fillId="0" fontId="47" numFmtId="0" xfId="0" applyFont="1"/>
    <xf borderId="0" fillId="0" fontId="26" numFmtId="0" xfId="0" applyFont="1"/>
    <xf borderId="0" fillId="0" fontId="47" numFmtId="10" xfId="0" applyAlignment="1" applyFont="1" applyNumberFormat="1">
      <alignment horizontal="center"/>
    </xf>
    <xf borderId="0" fillId="0" fontId="47" numFmtId="0" xfId="0" applyAlignment="1" applyFont="1">
      <alignment horizontal="center"/>
    </xf>
    <xf borderId="0" fillId="0" fontId="48" numFmtId="0" xfId="0" applyFont="1"/>
    <xf borderId="0" fillId="0" fontId="12" numFmtId="0" xfId="0" applyFont="1"/>
    <xf borderId="0" fillId="0" fontId="48" numFmtId="0" xfId="0" applyAlignment="1" applyFont="1">
      <alignment horizontal="center"/>
    </xf>
    <xf borderId="0" fillId="0" fontId="18" numFmtId="169" xfId="0" applyAlignment="1" applyFont="1" applyNumberFormat="1">
      <alignment horizontal="left"/>
    </xf>
    <xf borderId="0" fillId="0" fontId="18" numFmtId="169" xfId="0" applyFont="1" applyNumberFormat="1"/>
    <xf borderId="1" fillId="18" fontId="1" numFmtId="0" xfId="0" applyAlignment="1" applyBorder="1" applyFill="1" applyFont="1">
      <alignment horizontal="left" vertical="center"/>
    </xf>
    <xf borderId="0" fillId="0" fontId="3" numFmtId="0" xfId="0" applyAlignment="1" applyFont="1">
      <alignment horizontal="left"/>
    </xf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85" fillId="0" fontId="5" numFmtId="0" xfId="0" applyAlignment="1" applyBorder="1" applyFont="1">
      <alignment horizontal="center" vertical="center"/>
    </xf>
    <xf borderId="0" fillId="0" fontId="49" numFmtId="0" xfId="0" applyAlignment="1" applyFont="1">
      <alignment horizontal="center" vertical="center"/>
    </xf>
    <xf borderId="0" fillId="0" fontId="50" numFmtId="0" xfId="0" applyAlignment="1" applyFont="1">
      <alignment horizontal="left" vertical="center"/>
    </xf>
    <xf borderId="0" fillId="0" fontId="50" numFmtId="0" xfId="0" applyAlignment="1" applyFont="1">
      <alignment vertical="center"/>
    </xf>
    <xf borderId="0" fillId="0" fontId="50" numFmtId="0" xfId="0" applyAlignment="1" applyFont="1">
      <alignment horizontal="center" vertical="center"/>
    </xf>
    <xf borderId="86" fillId="19" fontId="13" numFmtId="0" xfId="0" applyAlignment="1" applyBorder="1" applyFill="1" applyFont="1">
      <alignment horizontal="left" vertical="center"/>
    </xf>
    <xf borderId="87" fillId="19" fontId="11" numFmtId="0" xfId="0" applyAlignment="1" applyBorder="1" applyFont="1">
      <alignment horizontal="center" vertical="center"/>
    </xf>
    <xf borderId="88" fillId="19" fontId="49" numFmtId="0" xfId="0" applyAlignment="1" applyBorder="1" applyFont="1">
      <alignment vertical="center"/>
    </xf>
    <xf borderId="86" fillId="19" fontId="30" numFmtId="0" xfId="0" applyAlignment="1" applyBorder="1" applyFont="1">
      <alignment horizontal="center" vertical="center"/>
    </xf>
    <xf borderId="89" fillId="19" fontId="13" numFmtId="10" xfId="0" applyAlignment="1" applyBorder="1" applyFont="1" applyNumberFormat="1">
      <alignment horizontal="center" vertical="center"/>
    </xf>
    <xf borderId="87" fillId="19" fontId="13" numFmtId="165" xfId="0" applyAlignment="1" applyBorder="1" applyFont="1" applyNumberFormat="1">
      <alignment horizontal="center" vertical="center"/>
    </xf>
    <xf borderId="89" fillId="19" fontId="13" numFmtId="165" xfId="0" applyAlignment="1" applyBorder="1" applyFont="1" applyNumberFormat="1">
      <alignment horizontal="center" vertical="center"/>
    </xf>
    <xf borderId="0" fillId="0" fontId="30" numFmtId="0" xfId="0" applyAlignment="1" applyFont="1">
      <alignment horizontal="left" vertical="center"/>
    </xf>
    <xf borderId="90" fillId="19" fontId="11" numFmtId="0" xfId="0" applyAlignment="1" applyBorder="1" applyFont="1">
      <alignment horizontal="center" vertical="center"/>
    </xf>
    <xf borderId="91" fillId="4" fontId="20" numFmtId="0" xfId="0" applyAlignment="1" applyBorder="1" applyFont="1">
      <alignment shrinkToFit="0" vertical="center" wrapText="1"/>
    </xf>
    <xf borderId="92" fillId="4" fontId="4" numFmtId="164" xfId="0" applyAlignment="1" applyBorder="1" applyFont="1" applyNumberFormat="1">
      <alignment horizontal="center"/>
    </xf>
    <xf borderId="42" fillId="4" fontId="4" numFmtId="10" xfId="0" applyAlignment="1" applyBorder="1" applyFont="1" applyNumberFormat="1">
      <alignment horizontal="center"/>
    </xf>
    <xf borderId="93" fillId="4" fontId="4" numFmtId="166" xfId="0" applyAlignment="1" applyBorder="1" applyFont="1" applyNumberFormat="1">
      <alignment horizontal="center"/>
    </xf>
    <xf borderId="94" fillId="0" fontId="4" numFmtId="164" xfId="0" applyAlignment="1" applyBorder="1" applyFont="1" applyNumberFormat="1">
      <alignment horizontal="center" vertical="center"/>
    </xf>
    <xf borderId="24" fillId="0" fontId="3" numFmtId="164" xfId="0" applyAlignment="1" applyBorder="1" applyFont="1" applyNumberFormat="1">
      <alignment horizontal="center" vertical="center"/>
    </xf>
    <xf borderId="24" fillId="0" fontId="4" numFmtId="164" xfId="0" applyAlignment="1" applyBorder="1" applyFont="1" applyNumberFormat="1">
      <alignment horizontal="center" vertical="center"/>
    </xf>
    <xf borderId="95" fillId="0" fontId="4" numFmtId="164" xfId="0" applyAlignment="1" applyBorder="1" applyFont="1" applyNumberFormat="1">
      <alignment horizontal="center" vertical="center"/>
    </xf>
    <xf borderId="25" fillId="0" fontId="4" numFmtId="164" xfId="0" applyAlignment="1" applyBorder="1" applyFont="1" applyNumberFormat="1">
      <alignment horizontal="left" vertical="center"/>
    </xf>
    <xf borderId="96" fillId="19" fontId="11" numFmtId="0" xfId="0" applyAlignment="1" applyBorder="1" applyFont="1">
      <alignment horizontal="center" vertical="center"/>
    </xf>
    <xf borderId="56" fillId="4" fontId="20" numFmtId="0" xfId="0" applyAlignment="1" applyBorder="1" applyFont="1">
      <alignment shrinkToFit="0" vertical="center" wrapText="1"/>
    </xf>
    <xf borderId="97" fillId="0" fontId="4" numFmtId="164" xfId="0" applyAlignment="1" applyBorder="1" applyFont="1" applyNumberFormat="1">
      <alignment horizontal="center" vertical="center"/>
    </xf>
    <xf borderId="4" fillId="0" fontId="3" numFmtId="164" xfId="0" applyAlignment="1" applyBorder="1" applyFont="1" applyNumberFormat="1">
      <alignment horizontal="center" vertical="center"/>
    </xf>
    <xf borderId="4" fillId="0" fontId="4" numFmtId="164" xfId="0" applyAlignment="1" applyBorder="1" applyFont="1" applyNumberFormat="1">
      <alignment horizontal="center" vertical="center"/>
    </xf>
    <xf borderId="98" fillId="0" fontId="4" numFmtId="164" xfId="0" applyAlignment="1" applyBorder="1" applyFont="1" applyNumberFormat="1">
      <alignment horizontal="left" vertical="center"/>
    </xf>
    <xf borderId="99" fillId="4" fontId="4" numFmtId="164" xfId="0" applyAlignment="1" applyBorder="1" applyFont="1" applyNumberFormat="1">
      <alignment horizontal="center" vertical="center"/>
    </xf>
    <xf borderId="99" fillId="4" fontId="30" numFmtId="164" xfId="0" applyAlignment="1" applyBorder="1" applyFont="1" applyNumberFormat="1">
      <alignment horizontal="center" vertical="center"/>
    </xf>
    <xf borderId="100" fillId="19" fontId="30" numFmtId="0" xfId="0" applyAlignment="1" applyBorder="1" applyFont="1">
      <alignment horizontal="center" vertical="center"/>
    </xf>
    <xf borderId="57" fillId="19" fontId="31" numFmtId="0" xfId="0" applyAlignment="1" applyBorder="1" applyFont="1">
      <alignment shrinkToFit="0" vertical="center" wrapText="1"/>
    </xf>
    <xf borderId="101" fillId="19" fontId="9" numFmtId="164" xfId="0" applyAlignment="1" applyBorder="1" applyFont="1" applyNumberFormat="1">
      <alignment horizontal="center" vertical="center"/>
    </xf>
    <xf borderId="49" fillId="19" fontId="13" numFmtId="164" xfId="0" applyAlignment="1" applyBorder="1" applyFont="1" applyNumberFormat="1">
      <alignment horizontal="center" vertical="center"/>
    </xf>
    <xf borderId="102" fillId="19" fontId="11" numFmtId="166" xfId="0" applyAlignment="1" applyBorder="1" applyFont="1" applyNumberFormat="1">
      <alignment horizontal="center" vertical="center"/>
    </xf>
    <xf borderId="47" fillId="19" fontId="4" numFmtId="164" xfId="0" applyAlignment="1" applyBorder="1" applyFont="1" applyNumberFormat="1">
      <alignment horizontal="center"/>
    </xf>
    <xf borderId="49" fillId="19" fontId="4" numFmtId="164" xfId="0" applyAlignment="1" applyBorder="1" applyFont="1" applyNumberFormat="1">
      <alignment horizontal="center"/>
    </xf>
    <xf borderId="102" fillId="19" fontId="4" numFmtId="164" xfId="0" applyAlignment="1" applyBorder="1" applyFont="1" applyNumberFormat="1">
      <alignment horizontal="left"/>
    </xf>
    <xf borderId="13" fillId="20" fontId="13" numFmtId="0" xfId="0" applyAlignment="1" applyBorder="1" applyFill="1" applyFont="1">
      <alignment horizontal="left" vertical="center"/>
    </xf>
    <xf borderId="86" fillId="20" fontId="11" numFmtId="0" xfId="0" applyAlignment="1" applyBorder="1" applyFont="1">
      <alignment horizontal="center" vertical="center"/>
    </xf>
    <xf borderId="59" fillId="20" fontId="49" numFmtId="0" xfId="0" applyAlignment="1" applyBorder="1" applyFont="1">
      <alignment vertical="center"/>
    </xf>
    <xf borderId="16" fillId="20" fontId="30" numFmtId="164" xfId="0" applyAlignment="1" applyBorder="1" applyFont="1" applyNumberFormat="1">
      <alignment horizontal="center" vertical="center"/>
    </xf>
    <xf borderId="54" fillId="20" fontId="13" numFmtId="164" xfId="0" applyAlignment="1" applyBorder="1" applyFont="1" applyNumberFormat="1">
      <alignment horizontal="center" vertical="center"/>
    </xf>
    <xf borderId="63" fillId="20" fontId="11" numFmtId="166" xfId="0" applyAlignment="1" applyBorder="1" applyFont="1" applyNumberFormat="1">
      <alignment horizontal="center"/>
    </xf>
    <xf borderId="60" fillId="20" fontId="4" numFmtId="164" xfId="0" applyAlignment="1" applyBorder="1" applyFont="1" applyNumberFormat="1">
      <alignment horizontal="center"/>
    </xf>
    <xf borderId="54" fillId="20" fontId="4" numFmtId="164" xfId="0" applyAlignment="1" applyBorder="1" applyFont="1" applyNumberFormat="1">
      <alignment horizontal="center"/>
    </xf>
    <xf borderId="63" fillId="20" fontId="4" numFmtId="164" xfId="0" applyAlignment="1" applyBorder="1" applyFont="1" applyNumberFormat="1">
      <alignment horizontal="left"/>
    </xf>
    <xf borderId="0" fillId="0" fontId="12" numFmtId="0" xfId="0" applyAlignment="1" applyFont="1">
      <alignment horizontal="left" vertical="center"/>
    </xf>
    <xf borderId="103" fillId="20" fontId="11" numFmtId="0" xfId="0" applyAlignment="1" applyBorder="1" applyFont="1">
      <alignment horizontal="left" vertical="center"/>
    </xf>
    <xf borderId="55" fillId="4" fontId="20" numFmtId="0" xfId="0" applyAlignment="1" applyBorder="1" applyFont="1">
      <alignment horizontal="left" vertical="center"/>
    </xf>
    <xf borderId="22" fillId="4" fontId="4" numFmtId="164" xfId="0" applyAlignment="1" applyBorder="1" applyFont="1" applyNumberFormat="1">
      <alignment horizontal="center" shrinkToFit="0" vertical="center" wrapText="1"/>
    </xf>
    <xf borderId="39" fillId="4" fontId="4" numFmtId="164" xfId="0" applyAlignment="1" applyBorder="1" applyFont="1" applyNumberFormat="1">
      <alignment horizontal="center" vertical="center"/>
    </xf>
    <xf borderId="42" fillId="4" fontId="4" numFmtId="164" xfId="0" applyAlignment="1" applyBorder="1" applyFont="1" applyNumberFormat="1">
      <alignment horizontal="center" vertical="center"/>
    </xf>
    <xf borderId="4" fillId="0" fontId="3" numFmtId="168" xfId="0" applyBorder="1" applyFont="1" applyNumberFormat="1"/>
    <xf borderId="93" fillId="4" fontId="4" numFmtId="164" xfId="0" applyAlignment="1" applyBorder="1" applyFont="1" applyNumberFormat="1">
      <alignment horizontal="left" vertical="center"/>
    </xf>
    <xf borderId="96" fillId="20" fontId="11" numFmtId="0" xfId="0" applyAlignment="1" applyBorder="1" applyFont="1">
      <alignment horizontal="left" vertical="center"/>
    </xf>
    <xf borderId="56" fillId="4" fontId="20" numFmtId="0" xfId="0" applyAlignment="1" applyBorder="1" applyFont="1">
      <alignment horizontal="left" vertical="center"/>
    </xf>
    <xf borderId="45" fillId="4" fontId="4" numFmtId="164" xfId="0" applyAlignment="1" applyBorder="1" applyFont="1" applyNumberFormat="1">
      <alignment horizontal="center" shrinkToFit="0" vertical="center" wrapText="1"/>
    </xf>
    <xf borderId="97" fillId="0" fontId="4" numFmtId="0" xfId="0" applyAlignment="1" applyBorder="1" applyFont="1">
      <alignment horizontal="center" vertical="center"/>
    </xf>
    <xf borderId="4" fillId="4" fontId="4" numFmtId="164" xfId="0" applyAlignment="1" applyBorder="1" applyFont="1" applyNumberFormat="1">
      <alignment horizontal="center" vertical="center"/>
    </xf>
    <xf borderId="66" fillId="0" fontId="20" numFmtId="0" xfId="0" applyAlignment="1" applyBorder="1" applyFont="1">
      <alignment horizontal="left" vertical="center"/>
    </xf>
    <xf borderId="96" fillId="20" fontId="11" numFmtId="16" xfId="0" applyAlignment="1" applyBorder="1" applyFont="1" applyNumberFormat="1">
      <alignment horizontal="left" shrinkToFit="0" vertical="center" wrapText="1"/>
    </xf>
    <xf borderId="100" fillId="20" fontId="11" numFmtId="0" xfId="0" applyAlignment="1" applyBorder="1" applyFont="1">
      <alignment horizontal="center" shrinkToFit="0" vertical="center" wrapText="1"/>
    </xf>
    <xf borderId="57" fillId="20" fontId="5" numFmtId="0" xfId="0" applyAlignment="1" applyBorder="1" applyFont="1">
      <alignment horizontal="left" vertical="center"/>
    </xf>
    <xf borderId="33" fillId="20" fontId="9" numFmtId="164" xfId="0" applyAlignment="1" applyBorder="1" applyFont="1" applyNumberFormat="1">
      <alignment horizontal="center" shrinkToFit="0" vertical="center" wrapText="1"/>
    </xf>
    <xf borderId="49" fillId="20" fontId="13" numFmtId="164" xfId="0" applyAlignment="1" applyBorder="1" applyFont="1" applyNumberFormat="1">
      <alignment horizontal="center" shrinkToFit="0" vertical="center" wrapText="1"/>
    </xf>
    <xf borderId="102" fillId="20" fontId="11" numFmtId="166" xfId="0" applyAlignment="1" applyBorder="1" applyFont="1" applyNumberFormat="1">
      <alignment horizontal="center"/>
    </xf>
    <xf borderId="47" fillId="20" fontId="4" numFmtId="164" xfId="0" applyAlignment="1" applyBorder="1" applyFont="1" applyNumberFormat="1">
      <alignment horizontal="center"/>
    </xf>
    <xf borderId="49" fillId="20" fontId="4" numFmtId="164" xfId="0" applyAlignment="1" applyBorder="1" applyFont="1" applyNumberFormat="1">
      <alignment horizontal="center"/>
    </xf>
    <xf borderId="102" fillId="20" fontId="4" numFmtId="164" xfId="0" applyAlignment="1" applyBorder="1" applyFont="1" applyNumberFormat="1">
      <alignment horizontal="left"/>
    </xf>
    <xf borderId="13" fillId="21" fontId="13" numFmtId="0" xfId="0" applyAlignment="1" applyBorder="1" applyFill="1" applyFont="1">
      <alignment horizontal="left" vertical="center"/>
    </xf>
    <xf borderId="86" fillId="21" fontId="51" numFmtId="0" xfId="0" applyAlignment="1" applyBorder="1" applyFont="1">
      <alignment horizontal="left" vertical="center"/>
    </xf>
    <xf borderId="59" fillId="21" fontId="49" numFmtId="0" xfId="0" applyAlignment="1" applyBorder="1" applyFont="1">
      <alignment horizontal="left" vertical="center"/>
    </xf>
    <xf borderId="62" fillId="21" fontId="30" numFmtId="164" xfId="0" applyAlignment="1" applyBorder="1" applyFont="1" applyNumberFormat="1">
      <alignment horizontal="center" vertical="center"/>
    </xf>
    <xf borderId="54" fillId="21" fontId="52" numFmtId="164" xfId="0" applyAlignment="1" applyBorder="1" applyFont="1" applyNumberFormat="1">
      <alignment horizontal="center" vertical="center"/>
    </xf>
    <xf borderId="63" fillId="21" fontId="11" numFmtId="166" xfId="0" applyAlignment="1" applyBorder="1" applyFont="1" applyNumberFormat="1">
      <alignment horizontal="center"/>
    </xf>
    <xf borderId="60" fillId="21" fontId="4" numFmtId="164" xfId="0" applyAlignment="1" applyBorder="1" applyFont="1" applyNumberFormat="1">
      <alignment horizontal="center"/>
    </xf>
    <xf borderId="54" fillId="21" fontId="4" numFmtId="164" xfId="0" applyAlignment="1" applyBorder="1" applyFont="1" applyNumberFormat="1">
      <alignment horizontal="center"/>
    </xf>
    <xf borderId="63" fillId="21" fontId="4" numFmtId="164" xfId="0" applyAlignment="1" applyBorder="1" applyFont="1" applyNumberFormat="1">
      <alignment horizontal="left"/>
    </xf>
    <xf borderId="103" fillId="21" fontId="11" numFmtId="0" xfId="0" applyAlignment="1" applyBorder="1" applyFont="1">
      <alignment horizontal="center" shrinkToFit="0" vertical="center" wrapText="1"/>
    </xf>
    <xf borderId="64" fillId="0" fontId="53" numFmtId="0" xfId="0" applyBorder="1" applyFont="1"/>
    <xf borderId="104" fillId="21" fontId="9" numFmtId="164" xfId="0" applyAlignment="1" applyBorder="1" applyFont="1" applyNumberFormat="1">
      <alignment horizontal="center"/>
    </xf>
    <xf borderId="105" fillId="0" fontId="4" numFmtId="164" xfId="0" applyAlignment="1" applyBorder="1" applyFont="1" applyNumberFormat="1">
      <alignment horizontal="center"/>
    </xf>
    <xf borderId="106" fillId="0" fontId="4" numFmtId="164" xfId="0" applyAlignment="1" applyBorder="1" applyFont="1" applyNumberFormat="1">
      <alignment horizontal="left"/>
    </xf>
    <xf borderId="13" fillId="22" fontId="13" numFmtId="0" xfId="0" applyAlignment="1" applyBorder="1" applyFill="1" applyFont="1">
      <alignment horizontal="left" vertical="center"/>
    </xf>
    <xf borderId="86" fillId="22" fontId="11" numFmtId="0" xfId="0" applyAlignment="1" applyBorder="1" applyFont="1">
      <alignment horizontal="center" vertical="center"/>
    </xf>
    <xf borderId="59" fillId="22" fontId="49" numFmtId="0" xfId="0" applyAlignment="1" applyBorder="1" applyFont="1">
      <alignment horizontal="left" vertical="center"/>
    </xf>
    <xf borderId="62" fillId="22" fontId="30" numFmtId="164" xfId="0" applyAlignment="1" applyBorder="1" applyFont="1" applyNumberFormat="1">
      <alignment horizontal="center" vertical="center"/>
    </xf>
    <xf borderId="54" fillId="22" fontId="13" numFmtId="164" xfId="0" applyAlignment="1" applyBorder="1" applyFont="1" applyNumberFormat="1">
      <alignment horizontal="center" vertical="center"/>
    </xf>
    <xf borderId="63" fillId="22" fontId="13" numFmtId="166" xfId="0" applyAlignment="1" applyBorder="1" applyFont="1" applyNumberFormat="1">
      <alignment horizontal="center"/>
    </xf>
    <xf borderId="60" fillId="22" fontId="4" numFmtId="164" xfId="0" applyAlignment="1" applyBorder="1" applyFont="1" applyNumberFormat="1">
      <alignment horizontal="center"/>
    </xf>
    <xf borderId="54" fillId="22" fontId="4" numFmtId="164" xfId="0" applyAlignment="1" applyBorder="1" applyFont="1" applyNumberFormat="1">
      <alignment horizontal="center"/>
    </xf>
    <xf borderId="63" fillId="22" fontId="4" numFmtId="164" xfId="0" applyAlignment="1" applyBorder="1" applyFont="1" applyNumberFormat="1">
      <alignment horizontal="left"/>
    </xf>
    <xf borderId="0" fillId="0" fontId="30" numFmtId="0" xfId="0" applyAlignment="1" applyFont="1">
      <alignment horizontal="left"/>
    </xf>
    <xf borderId="103" fillId="22" fontId="11" numFmtId="0" xfId="0" applyAlignment="1" applyBorder="1" applyFont="1">
      <alignment horizontal="center" shrinkToFit="0" vertical="center" wrapText="1"/>
    </xf>
    <xf borderId="64" fillId="0" fontId="20" numFmtId="0" xfId="0" applyBorder="1" applyFont="1"/>
    <xf borderId="104" fillId="4" fontId="4" numFmtId="164" xfId="0" applyAlignment="1" applyBorder="1" applyFont="1" applyNumberFormat="1">
      <alignment horizontal="center"/>
    </xf>
    <xf borderId="96" fillId="22" fontId="11" numFmtId="49" xfId="0" applyAlignment="1" applyBorder="1" applyFont="1" applyNumberFormat="1">
      <alignment horizontal="center" shrinkToFit="0" vertical="center" wrapText="1"/>
    </xf>
    <xf borderId="56" fillId="4" fontId="20" numFmtId="0" xfId="0" applyBorder="1" applyFont="1"/>
    <xf borderId="97" fillId="0" fontId="4" numFmtId="164" xfId="0" applyAlignment="1" applyBorder="1" applyFont="1" applyNumberFormat="1">
      <alignment horizontal="center"/>
    </xf>
    <xf borderId="98" fillId="0" fontId="4" numFmtId="164" xfId="0" applyAlignment="1" applyBorder="1" applyFont="1" applyNumberFormat="1">
      <alignment horizontal="left"/>
    </xf>
    <xf borderId="100" fillId="22" fontId="11" numFmtId="0" xfId="0" applyAlignment="1" applyBorder="1" applyFont="1">
      <alignment horizontal="center" shrinkToFit="0" vertical="center" wrapText="1"/>
    </xf>
    <xf borderId="57" fillId="22" fontId="54" numFmtId="0" xfId="0" applyAlignment="1" applyBorder="1" applyFont="1">
      <alignment vertical="center"/>
    </xf>
    <xf borderId="101" fillId="22" fontId="9" numFmtId="164" xfId="0" applyAlignment="1" applyBorder="1" applyFont="1" applyNumberFormat="1">
      <alignment horizontal="center" vertical="center"/>
    </xf>
    <xf borderId="49" fillId="22" fontId="13" numFmtId="164" xfId="0" applyAlignment="1" applyBorder="1" applyFont="1" applyNumberFormat="1">
      <alignment horizontal="center" vertical="center"/>
    </xf>
    <xf borderId="102" fillId="22" fontId="11" numFmtId="166" xfId="0" applyAlignment="1" applyBorder="1" applyFont="1" applyNumberFormat="1">
      <alignment horizontal="center"/>
    </xf>
    <xf borderId="47" fillId="22" fontId="4" numFmtId="164" xfId="0" applyAlignment="1" applyBorder="1" applyFont="1" applyNumberFormat="1">
      <alignment horizontal="center"/>
    </xf>
    <xf borderId="49" fillId="22" fontId="4" numFmtId="164" xfId="0" applyAlignment="1" applyBorder="1" applyFont="1" applyNumberFormat="1">
      <alignment horizontal="center"/>
    </xf>
    <xf borderId="102" fillId="22" fontId="4" numFmtId="164" xfId="0" applyAlignment="1" applyBorder="1" applyFont="1" applyNumberFormat="1">
      <alignment horizontal="left"/>
    </xf>
    <xf borderId="13" fillId="23" fontId="13" numFmtId="0" xfId="0" applyAlignment="1" applyBorder="1" applyFill="1" applyFont="1">
      <alignment horizontal="left" vertical="center"/>
    </xf>
    <xf borderId="86" fillId="23" fontId="11" numFmtId="0" xfId="0" applyAlignment="1" applyBorder="1" applyFont="1">
      <alignment horizontal="center" vertical="center"/>
    </xf>
    <xf borderId="59" fillId="23" fontId="49" numFmtId="0" xfId="0" applyAlignment="1" applyBorder="1" applyFont="1">
      <alignment vertical="center"/>
    </xf>
    <xf borderId="62" fillId="23" fontId="30" numFmtId="164" xfId="0" applyAlignment="1" applyBorder="1" applyFont="1" applyNumberFormat="1">
      <alignment horizontal="center" vertical="center"/>
    </xf>
    <xf borderId="54" fillId="23" fontId="13" numFmtId="164" xfId="0" applyAlignment="1" applyBorder="1" applyFont="1" applyNumberFormat="1">
      <alignment horizontal="center" vertical="center"/>
    </xf>
    <xf borderId="63" fillId="23" fontId="11" numFmtId="166" xfId="0" applyAlignment="1" applyBorder="1" applyFont="1" applyNumberFormat="1">
      <alignment horizontal="center"/>
    </xf>
    <xf borderId="60" fillId="23" fontId="4" numFmtId="164" xfId="0" applyAlignment="1" applyBorder="1" applyFont="1" applyNumberFormat="1">
      <alignment horizontal="center"/>
    </xf>
    <xf borderId="54" fillId="23" fontId="4" numFmtId="164" xfId="0" applyAlignment="1" applyBorder="1" applyFont="1" applyNumberFormat="1">
      <alignment horizontal="center"/>
    </xf>
    <xf borderId="63" fillId="23" fontId="4" numFmtId="164" xfId="0" applyAlignment="1" applyBorder="1" applyFont="1" applyNumberFormat="1">
      <alignment horizontal="left"/>
    </xf>
    <xf borderId="103" fillId="23" fontId="11" numFmtId="0" xfId="0" applyAlignment="1" applyBorder="1" applyFont="1">
      <alignment horizontal="center"/>
    </xf>
    <xf borderId="66" fillId="0" fontId="20" numFmtId="0" xfId="0" applyBorder="1" applyFont="1"/>
    <xf borderId="107" fillId="0" fontId="4" numFmtId="164" xfId="0" applyAlignment="1" applyBorder="1" applyFont="1" applyNumberFormat="1">
      <alignment horizontal="center"/>
    </xf>
    <xf borderId="96" fillId="23" fontId="11" numFmtId="0" xfId="0" applyAlignment="1" applyBorder="1" applyFont="1">
      <alignment horizontal="center"/>
    </xf>
    <xf borderId="99" fillId="0" fontId="4" numFmtId="164" xfId="0" applyAlignment="1" applyBorder="1" applyFont="1" applyNumberFormat="1">
      <alignment horizontal="center"/>
    </xf>
    <xf borderId="0" fillId="0" fontId="11" numFmtId="0" xfId="0" applyAlignment="1" applyFont="1">
      <alignment horizontal="left" vertical="center"/>
    </xf>
    <xf borderId="100" fillId="23" fontId="11" numFmtId="0" xfId="0" applyAlignment="1" applyBorder="1" applyFont="1">
      <alignment horizontal="center" vertical="center"/>
    </xf>
    <xf borderId="57" fillId="23" fontId="54" numFmtId="0" xfId="0" applyAlignment="1" applyBorder="1" applyFont="1">
      <alignment vertical="center"/>
    </xf>
    <xf borderId="101" fillId="23" fontId="9" numFmtId="164" xfId="0" applyAlignment="1" applyBorder="1" applyFont="1" applyNumberFormat="1">
      <alignment horizontal="center" vertical="center"/>
    </xf>
    <xf borderId="49" fillId="23" fontId="13" numFmtId="164" xfId="0" applyAlignment="1" applyBorder="1" applyFont="1" applyNumberFormat="1">
      <alignment horizontal="center" vertical="center"/>
    </xf>
    <xf borderId="102" fillId="23" fontId="13" numFmtId="166" xfId="0" applyAlignment="1" applyBorder="1" applyFont="1" applyNumberFormat="1">
      <alignment horizontal="center"/>
    </xf>
    <xf borderId="47" fillId="23" fontId="15" numFmtId="164" xfId="0" applyAlignment="1" applyBorder="1" applyFont="1" applyNumberFormat="1">
      <alignment horizontal="center"/>
    </xf>
    <xf borderId="49" fillId="23" fontId="15" numFmtId="164" xfId="0" applyAlignment="1" applyBorder="1" applyFont="1" applyNumberFormat="1">
      <alignment horizontal="center"/>
    </xf>
    <xf borderId="102" fillId="23" fontId="15" numFmtId="164" xfId="0" applyAlignment="1" applyBorder="1" applyFont="1" applyNumberFormat="1">
      <alignment horizontal="left"/>
    </xf>
    <xf borderId="13" fillId="24" fontId="13" numFmtId="0" xfId="0" applyAlignment="1" applyBorder="1" applyFill="1" applyFont="1">
      <alignment horizontal="left" vertical="center"/>
    </xf>
    <xf borderId="86" fillId="24" fontId="11" numFmtId="0" xfId="0" applyAlignment="1" applyBorder="1" applyFont="1">
      <alignment horizontal="center" vertical="center"/>
    </xf>
    <xf borderId="59" fillId="24" fontId="49" numFmtId="0" xfId="0" applyAlignment="1" applyBorder="1" applyFont="1">
      <alignment vertical="center"/>
    </xf>
    <xf borderId="62" fillId="24" fontId="30" numFmtId="164" xfId="0" applyAlignment="1" applyBorder="1" applyFont="1" applyNumberFormat="1">
      <alignment horizontal="center" vertical="center"/>
    </xf>
    <xf borderId="54" fillId="24" fontId="13" numFmtId="164" xfId="0" applyAlignment="1" applyBorder="1" applyFont="1" applyNumberFormat="1">
      <alignment horizontal="center" vertical="center"/>
    </xf>
    <xf borderId="63" fillId="24" fontId="13" numFmtId="166" xfId="0" applyAlignment="1" applyBorder="1" applyFont="1" applyNumberFormat="1">
      <alignment horizontal="center"/>
    </xf>
    <xf borderId="60" fillId="24" fontId="15" numFmtId="164" xfId="0" applyAlignment="1" applyBorder="1" applyFont="1" applyNumberFormat="1">
      <alignment horizontal="center"/>
    </xf>
    <xf borderId="54" fillId="24" fontId="15" numFmtId="164" xfId="0" applyAlignment="1" applyBorder="1" applyFont="1" applyNumberFormat="1">
      <alignment horizontal="center"/>
    </xf>
    <xf borderId="63" fillId="24" fontId="15" numFmtId="164" xfId="0" applyAlignment="1" applyBorder="1" applyFont="1" applyNumberFormat="1">
      <alignment horizontal="left"/>
    </xf>
    <xf borderId="15" fillId="5" fontId="13" numFmtId="0" xfId="0" applyAlignment="1" applyBorder="1" applyFont="1">
      <alignment horizontal="left" vertical="center"/>
    </xf>
    <xf borderId="90" fillId="24" fontId="11" numFmtId="0" xfId="0" applyAlignment="1" applyBorder="1" applyFont="1">
      <alignment horizontal="center"/>
    </xf>
    <xf borderId="15" fillId="5" fontId="20" numFmtId="0" xfId="0" applyAlignment="1" applyBorder="1" applyFont="1">
      <alignment vertical="center"/>
    </xf>
    <xf borderId="68" fillId="5" fontId="15" numFmtId="164" xfId="0" applyAlignment="1" applyBorder="1" applyFont="1" applyNumberFormat="1">
      <alignment horizontal="center"/>
    </xf>
    <xf borderId="36" fillId="5" fontId="15" numFmtId="164" xfId="0" applyAlignment="1" applyBorder="1" applyFont="1" applyNumberFormat="1">
      <alignment horizontal="center"/>
    </xf>
    <xf borderId="36" fillId="5" fontId="4" numFmtId="164" xfId="0" applyAlignment="1" applyBorder="1" applyFont="1" applyNumberFormat="1">
      <alignment horizontal="center" readingOrder="0"/>
    </xf>
    <xf borderId="36" fillId="5" fontId="3" numFmtId="164" xfId="0" applyAlignment="1" applyBorder="1" applyFont="1" applyNumberFormat="1">
      <alignment horizontal="center"/>
    </xf>
    <xf borderId="36" fillId="5" fontId="4" numFmtId="164" xfId="0" applyAlignment="1" applyBorder="1" applyFont="1" applyNumberFormat="1">
      <alignment horizontal="center"/>
    </xf>
    <xf borderId="108" fillId="5" fontId="15" numFmtId="164" xfId="0" applyAlignment="1" applyBorder="1" applyFont="1" applyNumberFormat="1">
      <alignment horizontal="left"/>
    </xf>
    <xf borderId="15" fillId="5" fontId="3" numFmtId="0" xfId="0" applyBorder="1" applyFont="1"/>
    <xf borderId="96" fillId="24" fontId="11" numFmtId="0" xfId="0" applyAlignment="1" applyBorder="1" applyFont="1">
      <alignment horizontal="center"/>
    </xf>
    <xf borderId="4" fillId="4" fontId="4" numFmtId="164" xfId="0" applyAlignment="1" applyBorder="1" applyFont="1" applyNumberFormat="1">
      <alignment horizontal="center" readingOrder="0"/>
    </xf>
    <xf borderId="98" fillId="4" fontId="4" numFmtId="164" xfId="0" applyAlignment="1" applyBorder="1" applyFont="1" applyNumberFormat="1">
      <alignment horizontal="left"/>
    </xf>
    <xf borderId="72" fillId="0" fontId="20" numFmtId="0" xfId="0" applyBorder="1" applyFont="1"/>
    <xf borderId="100" fillId="18" fontId="11" numFmtId="0" xfId="0" applyAlignment="1" applyBorder="1" applyFont="1">
      <alignment horizontal="center"/>
    </xf>
    <xf borderId="57" fillId="18" fontId="5" numFmtId="0" xfId="0" applyBorder="1" applyFont="1"/>
    <xf borderId="101" fillId="18" fontId="9" numFmtId="164" xfId="0" applyAlignment="1" applyBorder="1" applyFont="1" applyNumberFormat="1">
      <alignment horizontal="center"/>
    </xf>
    <xf borderId="49" fillId="18" fontId="30" numFmtId="10" xfId="0" applyAlignment="1" applyBorder="1" applyFont="1" applyNumberFormat="1">
      <alignment horizontal="center" vertical="center"/>
    </xf>
    <xf borderId="102" fillId="18" fontId="11" numFmtId="166" xfId="0" applyAlignment="1" applyBorder="1" applyFont="1" applyNumberFormat="1">
      <alignment horizontal="center"/>
    </xf>
    <xf borderId="47" fillId="18" fontId="4" numFmtId="164" xfId="0" applyAlignment="1" applyBorder="1" applyFont="1" applyNumberFormat="1">
      <alignment horizontal="center"/>
    </xf>
    <xf borderId="49" fillId="18" fontId="4" numFmtId="164" xfId="0" applyAlignment="1" applyBorder="1" applyFont="1" applyNumberFormat="1">
      <alignment horizontal="center"/>
    </xf>
    <xf borderId="15" fillId="18" fontId="4" numFmtId="164" xfId="0" applyAlignment="1" applyBorder="1" applyFont="1" applyNumberFormat="1">
      <alignment horizontal="center"/>
    </xf>
    <xf borderId="102" fillId="18" fontId="4" numFmtId="164" xfId="0" applyAlignment="1" applyBorder="1" applyFont="1" applyNumberFormat="1">
      <alignment horizontal="left"/>
    </xf>
    <xf borderId="13" fillId="25" fontId="13" numFmtId="0" xfId="0" applyAlignment="1" applyBorder="1" applyFill="1" applyFont="1">
      <alignment horizontal="left" vertical="center"/>
    </xf>
    <xf borderId="109" fillId="25" fontId="13" numFmtId="0" xfId="0" applyAlignment="1" applyBorder="1" applyFont="1">
      <alignment horizontal="center" vertical="center"/>
    </xf>
    <xf borderId="8" fillId="25" fontId="49" numFmtId="0" xfId="0" applyAlignment="1" applyBorder="1" applyFont="1">
      <alignment vertical="center"/>
    </xf>
    <xf borderId="62" fillId="25" fontId="30" numFmtId="164" xfId="0" applyAlignment="1" applyBorder="1" applyFont="1" applyNumberFormat="1">
      <alignment horizontal="center" vertical="center"/>
    </xf>
    <xf borderId="54" fillId="25" fontId="12" numFmtId="10" xfId="0" applyAlignment="1" applyBorder="1" applyFont="1" applyNumberFormat="1">
      <alignment horizontal="center" vertical="center"/>
    </xf>
    <xf borderId="63" fillId="25" fontId="13" numFmtId="166" xfId="0" applyAlignment="1" applyBorder="1" applyFont="1" applyNumberFormat="1">
      <alignment horizontal="center" vertical="center"/>
    </xf>
    <xf borderId="60" fillId="25" fontId="15" numFmtId="164" xfId="0" applyAlignment="1" applyBorder="1" applyFont="1" applyNumberFormat="1">
      <alignment horizontal="center" vertical="center"/>
    </xf>
    <xf borderId="54" fillId="25" fontId="15" numFmtId="164" xfId="0" applyAlignment="1" applyBorder="1" applyFont="1" applyNumberFormat="1">
      <alignment horizontal="center" vertical="center"/>
    </xf>
    <xf borderId="59" fillId="25" fontId="15" numFmtId="164" xfId="0" applyAlignment="1" applyBorder="1" applyFont="1" applyNumberFormat="1">
      <alignment horizontal="center" vertical="center"/>
    </xf>
    <xf borderId="63" fillId="25" fontId="15" numFmtId="164" xfId="0" applyAlignment="1" applyBorder="1" applyFont="1" applyNumberFormat="1">
      <alignment horizontal="left" vertical="center"/>
    </xf>
    <xf borderId="90" fillId="25" fontId="11" numFmtId="0" xfId="0" applyAlignment="1" applyBorder="1" applyFont="1">
      <alignment horizontal="center"/>
    </xf>
    <xf borderId="110" fillId="0" fontId="20" numFmtId="0" xfId="0" applyBorder="1" applyFont="1"/>
    <xf borderId="39" fillId="4" fontId="4" numFmtId="164" xfId="0" applyAlignment="1" applyBorder="1" applyFont="1" applyNumberFormat="1">
      <alignment horizontal="center"/>
    </xf>
    <xf borderId="93" fillId="4" fontId="4" numFmtId="164" xfId="0" applyAlignment="1" applyBorder="1" applyFont="1" applyNumberFormat="1">
      <alignment horizontal="left"/>
    </xf>
    <xf borderId="96" fillId="25" fontId="11" numFmtId="0" xfId="0" applyAlignment="1" applyBorder="1" applyFont="1">
      <alignment horizontal="center"/>
    </xf>
    <xf borderId="111" fillId="0" fontId="20" numFmtId="0" xfId="0" applyBorder="1" applyFont="1"/>
    <xf borderId="15" fillId="4" fontId="3" numFmtId="164" xfId="0" applyBorder="1" applyFont="1" applyNumberFormat="1"/>
    <xf borderId="15" fillId="5" fontId="30" numFmtId="0" xfId="0" applyAlignment="1" applyBorder="1" applyFont="1">
      <alignment horizontal="left"/>
    </xf>
    <xf borderId="112" fillId="5" fontId="20" numFmtId="0" xfId="0" applyBorder="1" applyFont="1"/>
    <xf borderId="44" fillId="5" fontId="4" numFmtId="164" xfId="0" applyAlignment="1" applyBorder="1" applyFont="1" applyNumberFormat="1">
      <alignment horizontal="center"/>
    </xf>
    <xf borderId="42" fillId="5" fontId="4" numFmtId="10" xfId="0" applyAlignment="1" applyBorder="1" applyFont="1" applyNumberFormat="1">
      <alignment horizontal="center"/>
    </xf>
    <xf borderId="93" fillId="5" fontId="4" numFmtId="166" xfId="0" applyAlignment="1" applyBorder="1" applyFont="1" applyNumberFormat="1">
      <alignment horizontal="center"/>
    </xf>
    <xf borderId="4" fillId="5" fontId="4" numFmtId="164" xfId="0" applyAlignment="1" applyBorder="1" applyFont="1" applyNumberFormat="1">
      <alignment horizontal="center"/>
    </xf>
    <xf borderId="98" fillId="5" fontId="4" numFmtId="164" xfId="0" applyAlignment="1" applyBorder="1" applyFont="1" applyNumberFormat="1">
      <alignment horizontal="left"/>
    </xf>
    <xf borderId="15" fillId="5" fontId="55" numFmtId="0" xfId="0" applyAlignment="1" applyBorder="1" applyFont="1">
      <alignment horizontal="left"/>
    </xf>
    <xf borderId="50" fillId="25" fontId="55" numFmtId="0" xfId="0" applyAlignment="1" applyBorder="1" applyFont="1">
      <alignment horizontal="center"/>
    </xf>
    <xf borderId="112" fillId="25" fontId="56" numFmtId="0" xfId="0" applyBorder="1" applyFont="1"/>
    <xf borderId="47" fillId="25" fontId="57" numFmtId="164" xfId="0" applyAlignment="1" applyBorder="1" applyFont="1" applyNumberFormat="1">
      <alignment horizontal="center"/>
    </xf>
    <xf borderId="15" fillId="25" fontId="58" numFmtId="10" xfId="0" applyAlignment="1" applyBorder="1" applyFont="1" applyNumberFormat="1">
      <alignment horizontal="center"/>
    </xf>
    <xf borderId="113" fillId="25" fontId="58" numFmtId="166" xfId="0" applyAlignment="1" applyBorder="1" applyFont="1" applyNumberFormat="1">
      <alignment horizontal="center"/>
    </xf>
    <xf borderId="47" fillId="25" fontId="58" numFmtId="164" xfId="0" applyAlignment="1" applyBorder="1" applyFont="1" applyNumberFormat="1">
      <alignment horizontal="center"/>
    </xf>
    <xf borderId="49" fillId="25" fontId="58" numFmtId="164" xfId="0" applyAlignment="1" applyBorder="1" applyFont="1" applyNumberFormat="1">
      <alignment horizontal="center"/>
    </xf>
    <xf borderId="114" fillId="25" fontId="10" numFmtId="164" xfId="0" applyAlignment="1" applyBorder="1" applyFont="1" applyNumberFormat="1">
      <alignment horizontal="left" readingOrder="0"/>
    </xf>
    <xf borderId="15" fillId="5" fontId="58" numFmtId="0" xfId="0" applyBorder="1" applyFont="1"/>
    <xf borderId="15" fillId="5" fontId="55" numFmtId="0" xfId="0" applyBorder="1" applyFont="1"/>
    <xf borderId="62" fillId="26" fontId="11" numFmtId="0" xfId="0" applyAlignment="1" applyBorder="1" applyFill="1" applyFont="1">
      <alignment shrinkToFit="0" vertical="center" wrapText="1"/>
    </xf>
    <xf borderId="54" fillId="26" fontId="0" numFmtId="0" xfId="0" applyAlignment="1" applyBorder="1" applyFont="1">
      <alignment shrinkToFit="0" vertical="center" wrapText="1"/>
    </xf>
    <xf borderId="63" fillId="26" fontId="59" numFmtId="0" xfId="0" applyAlignment="1" applyBorder="1" applyFont="1">
      <alignment shrinkToFit="0" vertical="center" wrapText="1"/>
    </xf>
    <xf borderId="51" fillId="26" fontId="4" numFmtId="164" xfId="0" applyAlignment="1" applyBorder="1" applyFont="1" applyNumberFormat="1">
      <alignment horizontal="center"/>
    </xf>
    <xf borderId="23" fillId="26" fontId="3" numFmtId="10" xfId="0" applyAlignment="1" applyBorder="1" applyFont="1" applyNumberFormat="1">
      <alignment horizontal="center" shrinkToFit="0" wrapText="1"/>
    </xf>
    <xf borderId="20" fillId="26" fontId="3" numFmtId="169" xfId="0" applyAlignment="1" applyBorder="1" applyFont="1" applyNumberFormat="1">
      <alignment horizontal="center" shrinkToFit="0" wrapText="1"/>
    </xf>
    <xf borderId="19" fillId="26" fontId="3" numFmtId="0" xfId="0" applyAlignment="1" applyBorder="1" applyFont="1">
      <alignment horizontal="center" shrinkToFit="0" vertical="center" wrapText="1"/>
    </xf>
    <xf borderId="24" fillId="26" fontId="0" numFmtId="0" xfId="0" applyAlignment="1" applyBorder="1" applyFont="1">
      <alignment shrinkToFit="0" vertical="center" wrapText="1"/>
    </xf>
    <xf borderId="24" fillId="26" fontId="3" numFmtId="0" xfId="0" applyAlignment="1" applyBorder="1" applyFont="1">
      <alignment horizontal="center" shrinkToFit="0" vertical="center" wrapText="1"/>
    </xf>
    <xf borderId="24" fillId="26" fontId="0" numFmtId="0" xfId="0" applyAlignment="1" applyBorder="1" applyFont="1">
      <alignment horizontal="center" shrinkToFit="0" vertical="center" wrapText="1"/>
    </xf>
    <xf borderId="25" fillId="26" fontId="0" numFmtId="0" xfId="0" applyAlignment="1" applyBorder="1" applyFont="1">
      <alignment shrinkToFit="0" vertical="center" wrapText="1"/>
    </xf>
    <xf borderId="115" fillId="4" fontId="0" numFmtId="0" xfId="0" applyAlignment="1" applyBorder="1" applyFont="1">
      <alignment shrinkToFit="0" wrapText="1"/>
    </xf>
    <xf borderId="116" fillId="4" fontId="0" numFmtId="0" xfId="0" applyAlignment="1" applyBorder="1" applyFont="1">
      <alignment shrinkToFit="0" wrapText="1"/>
    </xf>
    <xf borderId="117" fillId="5" fontId="0" numFmtId="0" xfId="0" applyAlignment="1" applyBorder="1" applyFont="1">
      <alignment shrinkToFit="0" vertical="center" wrapText="1"/>
    </xf>
    <xf borderId="34" fillId="26" fontId="0" numFmtId="0" xfId="0" applyAlignment="1" applyBorder="1" applyFont="1">
      <alignment shrinkToFit="0" vertical="center" wrapText="1"/>
    </xf>
    <xf borderId="51" fillId="26" fontId="57" numFmtId="164" xfId="0" applyAlignment="1" applyBorder="1" applyFont="1" applyNumberFormat="1">
      <alignment horizontal="center"/>
    </xf>
    <xf borderId="26" fillId="26" fontId="0" numFmtId="0" xfId="0" applyAlignment="1" applyBorder="1" applyFont="1">
      <alignment shrinkToFit="0" vertical="center" wrapText="1"/>
    </xf>
    <xf borderId="31" fillId="26" fontId="0" numFmtId="0" xfId="0" applyAlignment="1" applyBorder="1" applyFont="1">
      <alignment shrinkToFit="0" vertical="center" wrapText="1"/>
    </xf>
    <xf borderId="31" fillId="26" fontId="0" numFmtId="0" xfId="0" applyAlignment="1" applyBorder="1" applyFont="1">
      <alignment horizontal="center" shrinkToFit="0" vertical="center" wrapText="1"/>
    </xf>
    <xf borderId="32" fillId="26" fontId="0" numFmtId="0" xfId="0" applyAlignment="1" applyBorder="1" applyFont="1">
      <alignment shrinkToFit="0" vertical="center" wrapText="1"/>
    </xf>
    <xf borderId="116" fillId="0" fontId="0" numFmtId="0" xfId="0" applyAlignment="1" applyBorder="1" applyFont="1">
      <alignment shrinkToFit="0" wrapText="1"/>
    </xf>
    <xf borderId="118" fillId="27" fontId="34" numFmtId="0" xfId="0" applyAlignment="1" applyBorder="1" applyFill="1" applyFont="1">
      <alignment horizontal="center" vertical="center"/>
    </xf>
    <xf borderId="119" fillId="0" fontId="2" numFmtId="0" xfId="0" applyBorder="1" applyFont="1"/>
    <xf borderId="120" fillId="0" fontId="2" numFmtId="0" xfId="0" applyBorder="1" applyFont="1"/>
    <xf borderId="117" fillId="27" fontId="34" numFmtId="164" xfId="0" applyAlignment="1" applyBorder="1" applyFont="1" applyNumberFormat="1">
      <alignment horizontal="center" vertical="center"/>
    </xf>
    <xf borderId="34" fillId="27" fontId="34" numFmtId="10" xfId="0" applyAlignment="1" applyBorder="1" applyFont="1" applyNumberFormat="1">
      <alignment horizontal="center" vertical="center"/>
    </xf>
    <xf borderId="37" fillId="27" fontId="34" numFmtId="166" xfId="0" applyAlignment="1" applyBorder="1" applyFont="1" applyNumberFormat="1">
      <alignment horizontal="center" vertical="center"/>
    </xf>
    <xf borderId="77" fillId="27" fontId="10" numFmtId="164" xfId="0" applyAlignment="1" applyBorder="1" applyFont="1" applyNumberFormat="1">
      <alignment horizontal="center" vertical="center"/>
    </xf>
    <xf borderId="34" fillId="27" fontId="10" numFmtId="164" xfId="0" applyAlignment="1" applyBorder="1" applyFont="1" applyNumberFormat="1">
      <alignment horizontal="center" vertical="center"/>
    </xf>
    <xf borderId="37" fillId="27" fontId="10" numFmtId="164" xfId="0" applyAlignment="1" applyBorder="1" applyFont="1" applyNumberFormat="1">
      <alignment horizontal="left" vertical="center"/>
    </xf>
    <xf borderId="0" fillId="0" fontId="36" numFmtId="0" xfId="0" applyFont="1"/>
    <xf borderId="0" fillId="0" fontId="60" numFmtId="0" xfId="0" applyAlignment="1" applyFont="1">
      <alignment horizontal="left"/>
    </xf>
    <xf borderId="0" fillId="0" fontId="61" numFmtId="0" xfId="0" applyAlignment="1" applyFont="1">
      <alignment horizontal="center"/>
    </xf>
    <xf borderId="15" fillId="4" fontId="43" numFmtId="0" xfId="0" applyBorder="1" applyFont="1"/>
    <xf borderId="15" fillId="4" fontId="62" numFmtId="164" xfId="0" applyAlignment="1" applyBorder="1" applyFont="1" applyNumberFormat="1">
      <alignment horizontal="center"/>
    </xf>
    <xf borderId="15" fillId="4" fontId="63" numFmtId="164" xfId="0" applyAlignment="1" applyBorder="1" applyFont="1" applyNumberFormat="1">
      <alignment horizontal="center" vertical="center"/>
    </xf>
    <xf borderId="15" fillId="4" fontId="64" numFmtId="166" xfId="0" applyAlignment="1" applyBorder="1" applyFont="1" applyNumberFormat="1">
      <alignment horizontal="center"/>
    </xf>
    <xf borderId="15" fillId="4" fontId="60" numFmtId="164" xfId="0" applyAlignment="1" applyBorder="1" applyFont="1" applyNumberFormat="1">
      <alignment horizontal="left"/>
    </xf>
    <xf borderId="15" fillId="4" fontId="60" numFmtId="164" xfId="0" applyBorder="1" applyFont="1" applyNumberFormat="1"/>
    <xf borderId="15" fillId="4" fontId="60" numFmtId="164" xfId="0" applyAlignment="1" applyBorder="1" applyFont="1" applyNumberFormat="1">
      <alignment horizontal="center"/>
    </xf>
    <xf borderId="0" fillId="0" fontId="0" numFmtId="0" xfId="0" applyAlignment="1" applyFont="1">
      <alignment horizontal="left"/>
    </xf>
    <xf borderId="0" fillId="0" fontId="65" numFmtId="0" xfId="0" applyFont="1"/>
    <xf borderId="0" fillId="0" fontId="66" numFmtId="164" xfId="0" applyAlignment="1" applyFont="1" applyNumberFormat="1">
      <alignment horizontal="center" vertical="center"/>
    </xf>
    <xf borderId="0" fillId="0" fontId="67" numFmtId="0" xfId="0" applyFont="1"/>
    <xf borderId="0" fillId="0" fontId="68" numFmtId="0" xfId="0" applyFont="1"/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69" numFmtId="0" xfId="0" applyFont="1"/>
    <xf borderId="121" fillId="0" fontId="67" numFmtId="0" xfId="0" applyBorder="1" applyFont="1"/>
    <xf borderId="4" fillId="0" fontId="70" numFmtId="0" xfId="0" applyBorder="1" applyFont="1"/>
    <xf borderId="4" fillId="0" fontId="71" numFmtId="0" xfId="0" applyAlignment="1" applyBorder="1" applyFont="1">
      <alignment horizontal="center"/>
    </xf>
    <xf borderId="4" fillId="0" fontId="70" numFmtId="170" xfId="0" applyAlignment="1" applyBorder="1" applyFont="1" applyNumberFormat="1">
      <alignment horizontal="center"/>
    </xf>
    <xf borderId="4" fillId="0" fontId="72" numFmtId="170" xfId="0" applyAlignment="1" applyBorder="1" applyFont="1" applyNumberFormat="1">
      <alignment horizontal="center"/>
    </xf>
    <xf borderId="4" fillId="0" fontId="70" numFmtId="171" xfId="0" applyAlignment="1" applyBorder="1" applyFont="1" applyNumberFormat="1">
      <alignment horizontal="center"/>
    </xf>
    <xf borderId="4" fillId="0" fontId="72" numFmtId="168" xfId="0" applyAlignment="1" applyBorder="1" applyFont="1" applyNumberFormat="1">
      <alignment horizontal="center"/>
    </xf>
    <xf borderId="4" fillId="0" fontId="72" numFmtId="171" xfId="0" applyAlignment="1" applyBorder="1" applyFont="1" applyNumberFormat="1">
      <alignment horizontal="center"/>
    </xf>
    <xf borderId="4" fillId="0" fontId="70" numFmtId="169" xfId="0" applyAlignment="1" applyBorder="1" applyFont="1" applyNumberFormat="1">
      <alignment horizontal="center"/>
    </xf>
    <xf borderId="4" fillId="28" fontId="73" numFmtId="0" xfId="0" applyBorder="1" applyFill="1" applyFont="1"/>
    <xf borderId="4" fillId="28" fontId="74" numFmtId="170" xfId="0" applyAlignment="1" applyBorder="1" applyFont="1" applyNumberFormat="1">
      <alignment horizontal="center"/>
    </xf>
    <xf borderId="4" fillId="28" fontId="74" numFmtId="17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.57"/>
    <col customWidth="1" min="2" max="2" width="7.14"/>
    <col customWidth="1" min="3" max="3" width="68.43"/>
    <col customWidth="1" min="4" max="4" width="26.0"/>
    <col customWidth="1" min="5" max="5" width="15.0"/>
    <col customWidth="1" min="6" max="6" width="32.57"/>
    <col customWidth="1" min="7" max="7" width="12.71"/>
    <col customWidth="1" min="8" max="8" width="19.43"/>
    <col customWidth="1" min="9" max="20" width="17.29"/>
    <col customWidth="1" min="21" max="26" width="8.71"/>
  </cols>
  <sheetData>
    <row r="1" ht="23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5"/>
      <c r="L1" s="4"/>
      <c r="M1" s="6"/>
      <c r="N1" s="6"/>
      <c r="O1" s="6"/>
      <c r="P1" s="6"/>
      <c r="Q1" s="6"/>
      <c r="R1" s="6"/>
      <c r="S1" s="6"/>
      <c r="T1" s="6"/>
    </row>
    <row r="2" ht="15.75" customHeight="1">
      <c r="A2" s="7"/>
      <c r="B2" s="7"/>
      <c r="C2" s="8" t="s">
        <v>1</v>
      </c>
      <c r="D2" s="8"/>
      <c r="E2" s="8" t="s">
        <v>2</v>
      </c>
      <c r="F2" s="8" t="s">
        <v>3</v>
      </c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0"/>
      <c r="V2" s="10"/>
      <c r="W2" s="10"/>
      <c r="X2" s="10"/>
      <c r="Y2" s="10"/>
      <c r="Z2" s="10"/>
    </row>
    <row r="3" ht="19.5" customHeight="1">
      <c r="A3" s="11" t="s">
        <v>4</v>
      </c>
      <c r="B3" s="12"/>
      <c r="C3" s="13"/>
      <c r="D3" s="14"/>
      <c r="E3" s="15"/>
      <c r="F3" s="15"/>
      <c r="G3" s="16"/>
      <c r="H3" s="17" t="s">
        <v>5</v>
      </c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1"/>
      <c r="V3" s="21"/>
      <c r="W3" s="21"/>
      <c r="X3" s="21"/>
      <c r="Y3" s="21"/>
      <c r="Z3" s="21"/>
    </row>
    <row r="4" ht="15.75" customHeight="1">
      <c r="A4" s="22" t="s">
        <v>6</v>
      </c>
      <c r="B4" s="23"/>
      <c r="C4" s="24" t="s">
        <v>7</v>
      </c>
      <c r="D4" s="25"/>
      <c r="E4" s="26"/>
      <c r="F4" s="26"/>
      <c r="G4" s="27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ht="15.75" customHeight="1">
      <c r="A5" s="31"/>
      <c r="B5" s="32" t="s">
        <v>8</v>
      </c>
      <c r="C5" s="33" t="s">
        <v>9</v>
      </c>
      <c r="D5" s="34"/>
      <c r="E5" s="35"/>
      <c r="F5" s="35"/>
      <c r="G5" s="36" t="s">
        <v>10</v>
      </c>
      <c r="H5" s="37" t="s">
        <v>11</v>
      </c>
      <c r="I5" s="38" t="s">
        <v>12</v>
      </c>
      <c r="J5" s="39" t="s">
        <v>13</v>
      </c>
      <c r="K5" s="39" t="s">
        <v>14</v>
      </c>
      <c r="L5" s="39" t="s">
        <v>15</v>
      </c>
      <c r="M5" s="39" t="s">
        <v>16</v>
      </c>
      <c r="N5" s="39" t="s">
        <v>17</v>
      </c>
      <c r="O5" s="39" t="s">
        <v>18</v>
      </c>
      <c r="P5" s="39" t="s">
        <v>19</v>
      </c>
      <c r="Q5" s="39" t="s">
        <v>20</v>
      </c>
      <c r="R5" s="39" t="s">
        <v>21</v>
      </c>
      <c r="S5" s="39" t="s">
        <v>22</v>
      </c>
      <c r="T5" s="40" t="s">
        <v>23</v>
      </c>
    </row>
    <row r="6">
      <c r="A6" s="41"/>
      <c r="B6" s="42" t="s">
        <v>24</v>
      </c>
      <c r="C6" s="43" t="s">
        <v>25</v>
      </c>
      <c r="D6" s="44" t="s">
        <v>26</v>
      </c>
      <c r="E6" s="45">
        <v>34000.0</v>
      </c>
      <c r="F6" s="46">
        <v>408000.0</v>
      </c>
      <c r="G6" s="47">
        <f t="shared" ref="G6:G7" si="1">H6/F6*1</f>
        <v>0.8941666667</v>
      </c>
      <c r="H6" s="48">
        <f t="shared" ref="H6:H7" si="2">I6+J6+K6+L6+M6+N6+O6+P6+Q6+R6+S6+T6</f>
        <v>364820</v>
      </c>
      <c r="I6" s="49">
        <v>34023.0</v>
      </c>
      <c r="J6" s="49">
        <v>33387.0</v>
      </c>
      <c r="K6" s="50">
        <v>33450.0</v>
      </c>
      <c r="L6" s="50">
        <v>33450.0</v>
      </c>
      <c r="M6" s="50">
        <v>33545.0</v>
      </c>
      <c r="N6" s="50">
        <v>33450.0</v>
      </c>
      <c r="O6" s="49">
        <v>33450.0</v>
      </c>
      <c r="P6" s="49">
        <v>30657.0</v>
      </c>
      <c r="Q6" s="49">
        <v>32555.0</v>
      </c>
      <c r="R6" s="49">
        <v>33475.0</v>
      </c>
      <c r="S6" s="49">
        <v>33378.0</v>
      </c>
      <c r="T6" s="51"/>
      <c r="U6" s="52"/>
      <c r="V6" s="52"/>
      <c r="W6" s="52"/>
      <c r="X6" s="52"/>
      <c r="Y6" s="52"/>
      <c r="Z6" s="52"/>
    </row>
    <row r="7" ht="15.75" customHeight="1">
      <c r="A7" s="53"/>
      <c r="B7" s="54" t="s">
        <v>27</v>
      </c>
      <c r="C7" s="55" t="s">
        <v>28</v>
      </c>
      <c r="D7" s="56" t="s">
        <v>26</v>
      </c>
      <c r="E7" s="57">
        <v>34000.0</v>
      </c>
      <c r="F7" s="58">
        <v>102000.0</v>
      </c>
      <c r="G7" s="59">
        <f t="shared" si="1"/>
        <v>0.6553627451</v>
      </c>
      <c r="H7" s="60">
        <f t="shared" si="2"/>
        <v>66847</v>
      </c>
      <c r="I7" s="61"/>
      <c r="J7" s="61"/>
      <c r="K7" s="61"/>
      <c r="L7" s="61"/>
      <c r="M7" s="61"/>
      <c r="N7" s="61"/>
      <c r="O7" s="61"/>
      <c r="P7" s="61"/>
      <c r="Q7" s="61"/>
      <c r="R7" s="61">
        <v>33469.0</v>
      </c>
      <c r="S7" s="61">
        <v>33378.0</v>
      </c>
      <c r="T7" s="62"/>
    </row>
    <row r="8" ht="15.75" customHeight="1">
      <c r="A8" s="53"/>
      <c r="B8" s="63" t="s">
        <v>29</v>
      </c>
      <c r="C8" s="64" t="s">
        <v>30</v>
      </c>
      <c r="D8" s="65"/>
      <c r="E8" s="66"/>
      <c r="F8" s="67"/>
      <c r="G8" s="68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/>
    </row>
    <row r="9">
      <c r="A9" s="41"/>
      <c r="B9" s="72" t="s">
        <v>31</v>
      </c>
      <c r="C9" s="73" t="s">
        <v>32</v>
      </c>
      <c r="D9" s="74" t="s">
        <v>26</v>
      </c>
      <c r="E9" s="75">
        <v>40000.0</v>
      </c>
      <c r="F9" s="76">
        <v>480000.0</v>
      </c>
      <c r="G9" s="77">
        <f t="shared" ref="G9:G11" si="3">H9/F9*1</f>
        <v>0.8333333333</v>
      </c>
      <c r="H9" s="78">
        <f t="shared" ref="H9:H11" si="4">I9+J9+K9+L9+M9+N9+O9+P9+Q9+R9+S9+T9</f>
        <v>400000</v>
      </c>
      <c r="I9" s="79"/>
      <c r="J9" s="79">
        <v>40000.0</v>
      </c>
      <c r="K9" s="80">
        <v>40000.0</v>
      </c>
      <c r="L9" s="79">
        <v>40000.0</v>
      </c>
      <c r="M9" s="80">
        <v>40000.0</v>
      </c>
      <c r="N9" s="80">
        <v>40000.0</v>
      </c>
      <c r="O9" s="79">
        <v>40000.0</v>
      </c>
      <c r="P9" s="79">
        <v>40000.0</v>
      </c>
      <c r="Q9" s="79">
        <v>40000.0</v>
      </c>
      <c r="R9" s="79">
        <v>40000.0</v>
      </c>
      <c r="S9" s="81">
        <v>40000.0</v>
      </c>
      <c r="T9" s="79"/>
      <c r="U9" s="52"/>
      <c r="V9" s="52"/>
      <c r="W9" s="52"/>
      <c r="X9" s="52"/>
      <c r="Y9" s="52"/>
      <c r="Z9" s="52"/>
    </row>
    <row r="10">
      <c r="A10" s="41"/>
      <c r="B10" s="82" t="s">
        <v>33</v>
      </c>
      <c r="C10" s="83" t="s">
        <v>34</v>
      </c>
      <c r="D10" s="84" t="s">
        <v>26</v>
      </c>
      <c r="E10" s="75">
        <v>40000.0</v>
      </c>
      <c r="F10" s="85">
        <v>480000.0</v>
      </c>
      <c r="G10" s="77">
        <f t="shared" si="3"/>
        <v>0.8333333333</v>
      </c>
      <c r="H10" s="78">
        <f t="shared" si="4"/>
        <v>400000</v>
      </c>
      <c r="I10" s="86"/>
      <c r="J10" s="86">
        <v>40000.0</v>
      </c>
      <c r="K10" s="87">
        <v>40000.0</v>
      </c>
      <c r="L10" s="87">
        <v>40000.0</v>
      </c>
      <c r="M10" s="87">
        <v>40000.0</v>
      </c>
      <c r="N10" s="87">
        <v>40000.0</v>
      </c>
      <c r="O10" s="79">
        <v>40000.0</v>
      </c>
      <c r="P10" s="79">
        <v>40000.0</v>
      </c>
      <c r="Q10" s="79">
        <v>40000.0</v>
      </c>
      <c r="R10" s="79">
        <v>40000.0</v>
      </c>
      <c r="S10" s="79">
        <v>40000.0</v>
      </c>
      <c r="T10" s="79"/>
      <c r="U10" s="52"/>
      <c r="V10" s="52"/>
      <c r="W10" s="52"/>
      <c r="X10" s="52"/>
      <c r="Y10" s="52"/>
      <c r="Z10" s="52"/>
    </row>
    <row r="11" ht="15.75" customHeight="1">
      <c r="A11" s="41"/>
      <c r="B11" s="88" t="s">
        <v>35</v>
      </c>
      <c r="C11" s="89" t="s">
        <v>36</v>
      </c>
      <c r="D11" s="90" t="s">
        <v>26</v>
      </c>
      <c r="E11" s="75">
        <v>40000.0</v>
      </c>
      <c r="F11" s="91">
        <v>480000.0</v>
      </c>
      <c r="G11" s="77">
        <f t="shared" si="3"/>
        <v>0.8333333333</v>
      </c>
      <c r="H11" s="78">
        <f t="shared" si="4"/>
        <v>400000</v>
      </c>
      <c r="I11" s="92"/>
      <c r="J11" s="92">
        <v>40000.0</v>
      </c>
      <c r="K11" s="93">
        <v>40000.0</v>
      </c>
      <c r="L11" s="93">
        <v>40000.0</v>
      </c>
      <c r="M11" s="93">
        <v>40000.0</v>
      </c>
      <c r="N11" s="93">
        <v>40000.0</v>
      </c>
      <c r="O11" s="79">
        <v>40000.0</v>
      </c>
      <c r="P11" s="79">
        <v>40000.0</v>
      </c>
      <c r="Q11" s="79">
        <v>40000.0</v>
      </c>
      <c r="R11" s="79">
        <v>40000.0</v>
      </c>
      <c r="S11" s="79">
        <v>40000.0</v>
      </c>
      <c r="T11" s="79"/>
      <c r="U11" s="52"/>
      <c r="V11" s="52"/>
      <c r="W11" s="52"/>
      <c r="X11" s="52"/>
      <c r="Y11" s="52"/>
      <c r="Z11" s="52"/>
    </row>
    <row r="12" ht="15.75" customHeight="1">
      <c r="A12" s="53"/>
      <c r="B12" s="94" t="s">
        <v>37</v>
      </c>
      <c r="C12" s="95" t="s">
        <v>38</v>
      </c>
      <c r="D12" s="96"/>
      <c r="E12" s="97"/>
      <c r="F12" s="98"/>
      <c r="G12" s="99"/>
      <c r="H12" s="100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>
      <c r="A13" s="41"/>
      <c r="B13" s="72" t="s">
        <v>39</v>
      </c>
      <c r="C13" s="102" t="s">
        <v>40</v>
      </c>
      <c r="D13" s="103" t="s">
        <v>41</v>
      </c>
      <c r="E13" s="104" t="s">
        <v>42</v>
      </c>
      <c r="F13" s="76">
        <v>40000.0</v>
      </c>
      <c r="G13" s="77">
        <f t="shared" ref="G13:G17" si="5">H13/F13*1</f>
        <v>0</v>
      </c>
      <c r="H13" s="78">
        <f t="shared" ref="H13:H17" si="6">I13+J13+K13+L13+M13+N13+O13+P13+Q13+R13+S13+T13</f>
        <v>0</v>
      </c>
      <c r="I13" s="79"/>
      <c r="J13" s="79"/>
      <c r="K13" s="80"/>
      <c r="L13" s="79"/>
      <c r="M13" s="79"/>
      <c r="N13" s="79"/>
      <c r="O13" s="79"/>
      <c r="P13" s="79"/>
      <c r="Q13" s="79"/>
      <c r="R13" s="79"/>
      <c r="S13" s="79"/>
      <c r="T13" s="79"/>
      <c r="U13" s="52"/>
      <c r="V13" s="52"/>
      <c r="W13" s="52"/>
      <c r="X13" s="52"/>
      <c r="Y13" s="52"/>
      <c r="Z13" s="52"/>
    </row>
    <row r="14">
      <c r="A14" s="41"/>
      <c r="B14" s="82" t="s">
        <v>43</v>
      </c>
      <c r="C14" s="105" t="s">
        <v>44</v>
      </c>
      <c r="D14" s="84" t="s">
        <v>45</v>
      </c>
      <c r="E14" s="106"/>
      <c r="F14" s="107">
        <v>20000.0</v>
      </c>
      <c r="G14" s="77">
        <f t="shared" si="5"/>
        <v>0</v>
      </c>
      <c r="H14" s="78">
        <f t="shared" si="6"/>
        <v>0</v>
      </c>
      <c r="I14" s="86"/>
      <c r="J14" s="86"/>
      <c r="K14" s="87"/>
      <c r="L14" s="86"/>
      <c r="M14" s="86"/>
      <c r="N14" s="86"/>
      <c r="O14" s="86"/>
      <c r="P14" s="86"/>
      <c r="Q14" s="86"/>
      <c r="R14" s="86"/>
      <c r="S14" s="86"/>
      <c r="T14" s="86"/>
      <c r="U14" s="52"/>
      <c r="V14" s="52"/>
      <c r="W14" s="52"/>
      <c r="X14" s="52"/>
      <c r="Y14" s="52"/>
      <c r="Z14" s="52"/>
    </row>
    <row r="15">
      <c r="A15" s="41"/>
      <c r="B15" s="82" t="s">
        <v>46</v>
      </c>
      <c r="C15" s="105" t="s">
        <v>47</v>
      </c>
      <c r="D15" s="108"/>
      <c r="E15" s="106"/>
      <c r="F15" s="107">
        <v>30000.0</v>
      </c>
      <c r="G15" s="77">
        <f t="shared" si="5"/>
        <v>0</v>
      </c>
      <c r="H15" s="78">
        <f t="shared" si="6"/>
        <v>0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52"/>
      <c r="V15" s="52"/>
      <c r="W15" s="52"/>
      <c r="X15" s="52"/>
      <c r="Y15" s="52"/>
      <c r="Z15" s="52"/>
    </row>
    <row r="16">
      <c r="A16" s="109"/>
      <c r="B16" s="82" t="s">
        <v>48</v>
      </c>
      <c r="C16" s="105" t="s">
        <v>49</v>
      </c>
      <c r="D16" s="110"/>
      <c r="E16" s="106"/>
      <c r="F16" s="85">
        <v>60000.0</v>
      </c>
      <c r="G16" s="77">
        <f t="shared" si="5"/>
        <v>0.2098833333</v>
      </c>
      <c r="H16" s="78">
        <f t="shared" si="6"/>
        <v>12593</v>
      </c>
      <c r="I16" s="86"/>
      <c r="J16" s="86"/>
      <c r="K16" s="86">
        <v>1800.0</v>
      </c>
      <c r="L16" s="86">
        <v>2850.0</v>
      </c>
      <c r="M16" s="86">
        <v>1950.0</v>
      </c>
      <c r="N16" s="86">
        <v>2100.0</v>
      </c>
      <c r="O16" s="86">
        <v>450.0</v>
      </c>
      <c r="P16" s="86">
        <v>1913.0</v>
      </c>
      <c r="Q16" s="86">
        <v>1530.0</v>
      </c>
      <c r="R16" s="86"/>
      <c r="S16" s="86"/>
      <c r="T16" s="86"/>
      <c r="U16" s="52"/>
      <c r="V16" s="52"/>
      <c r="W16" s="52"/>
      <c r="X16" s="52"/>
      <c r="Y16" s="52"/>
      <c r="Z16" s="52"/>
    </row>
    <row r="17" ht="15.75" customHeight="1">
      <c r="A17" s="109"/>
      <c r="B17" s="88" t="s">
        <v>50</v>
      </c>
      <c r="C17" s="111" t="s">
        <v>51</v>
      </c>
      <c r="D17" s="112"/>
      <c r="E17" s="113"/>
      <c r="F17" s="114">
        <v>15000.0</v>
      </c>
      <c r="G17" s="77">
        <f t="shared" si="5"/>
        <v>0</v>
      </c>
      <c r="H17" s="78">
        <f t="shared" si="6"/>
        <v>0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52"/>
      <c r="V17" s="52"/>
      <c r="W17" s="52"/>
      <c r="X17" s="52"/>
      <c r="Y17" s="52"/>
      <c r="Z17" s="52"/>
    </row>
    <row r="18" ht="16.5" customHeight="1">
      <c r="A18" s="53"/>
      <c r="B18" s="115"/>
      <c r="C18" s="116"/>
      <c r="D18" s="117" t="s">
        <v>52</v>
      </c>
      <c r="E18" s="118"/>
      <c r="F18" s="119">
        <f>SUM(F6:F17)</f>
        <v>2115000</v>
      </c>
      <c r="G18" s="120"/>
      <c r="H18" s="121">
        <f>SUM(H6:H17)</f>
        <v>1644260</v>
      </c>
      <c r="I18" s="122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4"/>
    </row>
    <row r="19" ht="15.75" customHeight="1">
      <c r="A19" s="125" t="s">
        <v>53</v>
      </c>
      <c r="B19" s="126"/>
      <c r="C19" s="127" t="s">
        <v>54</v>
      </c>
      <c r="D19" s="128"/>
      <c r="E19" s="129"/>
      <c r="F19" s="130"/>
      <c r="G19" s="131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</row>
    <row r="20" ht="15.75" customHeight="1">
      <c r="A20" s="133"/>
      <c r="B20" s="134" t="s">
        <v>55</v>
      </c>
      <c r="C20" s="135" t="s">
        <v>56</v>
      </c>
      <c r="D20" s="136" t="s">
        <v>57</v>
      </c>
      <c r="E20" s="137"/>
      <c r="F20" s="76">
        <v>20000.0</v>
      </c>
      <c r="G20" s="138">
        <f t="shared" ref="G20:G26" si="7">H20/F20*1</f>
        <v>0</v>
      </c>
      <c r="H20" s="139">
        <f t="shared" ref="H20:H26" si="8">I20+J20+K20+L20+M20+N20+O20+P20+Q20+R20+S20+T20</f>
        <v>0</v>
      </c>
      <c r="I20" s="140"/>
      <c r="J20" s="140"/>
      <c r="K20" s="141"/>
      <c r="L20" s="140"/>
      <c r="M20" s="140"/>
      <c r="N20" s="140"/>
      <c r="O20" s="140"/>
      <c r="P20" s="140"/>
      <c r="Q20" s="140"/>
      <c r="R20" s="140"/>
      <c r="S20" s="140"/>
      <c r="T20" s="140"/>
    </row>
    <row r="21" ht="15.75" customHeight="1">
      <c r="A21" s="133"/>
      <c r="B21" s="142" t="s">
        <v>58</v>
      </c>
      <c r="C21" s="143" t="s">
        <v>59</v>
      </c>
      <c r="D21" s="144"/>
      <c r="E21" s="145"/>
      <c r="F21" s="107">
        <v>20000.0</v>
      </c>
      <c r="G21" s="138">
        <f t="shared" si="7"/>
        <v>0.1775</v>
      </c>
      <c r="H21" s="139">
        <f t="shared" si="8"/>
        <v>3550</v>
      </c>
      <c r="I21" s="5"/>
      <c r="J21" s="5"/>
      <c r="K21" s="146"/>
      <c r="L21" s="5"/>
      <c r="M21" s="5"/>
      <c r="N21" s="5"/>
      <c r="O21" s="5">
        <v>1650.0</v>
      </c>
      <c r="P21" s="5"/>
      <c r="Q21" s="5"/>
      <c r="R21" s="5">
        <v>1900.0</v>
      </c>
      <c r="S21" s="5"/>
      <c r="T21" s="5"/>
    </row>
    <row r="22" ht="15.75" customHeight="1">
      <c r="A22" s="133"/>
      <c r="B22" s="142" t="s">
        <v>60</v>
      </c>
      <c r="C22" s="143" t="s">
        <v>61</v>
      </c>
      <c r="D22" s="144"/>
      <c r="E22" s="145"/>
      <c r="F22" s="85">
        <v>20000.0</v>
      </c>
      <c r="G22" s="138">
        <f t="shared" si="7"/>
        <v>0.3929</v>
      </c>
      <c r="H22" s="139">
        <f t="shared" si="8"/>
        <v>7858</v>
      </c>
      <c r="I22" s="5"/>
      <c r="J22" s="5">
        <v>528.0</v>
      </c>
      <c r="K22" s="146"/>
      <c r="L22" s="5"/>
      <c r="M22" s="5"/>
      <c r="N22" s="5"/>
      <c r="O22" s="5"/>
      <c r="P22" s="5"/>
      <c r="Q22" s="5">
        <v>2200.0</v>
      </c>
      <c r="R22" s="5">
        <v>4590.0</v>
      </c>
      <c r="S22" s="5">
        <v>540.0</v>
      </c>
      <c r="T22" s="5"/>
    </row>
    <row r="23" ht="15.75" customHeight="1">
      <c r="A23" s="133"/>
      <c r="B23" s="142" t="s">
        <v>62</v>
      </c>
      <c r="C23" s="143" t="s">
        <v>63</v>
      </c>
      <c r="D23" s="144"/>
      <c r="E23" s="145"/>
      <c r="F23" s="85">
        <v>2000.0</v>
      </c>
      <c r="G23" s="138">
        <f t="shared" si="7"/>
        <v>0</v>
      </c>
      <c r="H23" s="139">
        <f t="shared" si="8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ht="15.75" customHeight="1">
      <c r="A24" s="133"/>
      <c r="B24" s="142" t="s">
        <v>64</v>
      </c>
      <c r="C24" s="143" t="s">
        <v>65</v>
      </c>
      <c r="D24" s="147"/>
      <c r="E24" s="145"/>
      <c r="F24" s="85">
        <v>10000.0</v>
      </c>
      <c r="G24" s="138">
        <f t="shared" si="7"/>
        <v>0</v>
      </c>
      <c r="H24" s="139">
        <f t="shared" si="8"/>
        <v>0</v>
      </c>
      <c r="I24" s="5"/>
      <c r="J24" s="5"/>
      <c r="K24" s="146"/>
      <c r="L24" s="5"/>
      <c r="M24" s="5"/>
      <c r="N24" s="5"/>
      <c r="O24" s="5"/>
      <c r="P24" s="5"/>
      <c r="Q24" s="5"/>
      <c r="R24" s="5"/>
      <c r="S24" s="5"/>
      <c r="T24" s="5"/>
    </row>
    <row r="25" ht="15.75" customHeight="1">
      <c r="A25" s="133"/>
      <c r="B25" s="142" t="s">
        <v>66</v>
      </c>
      <c r="C25" s="143" t="s">
        <v>67</v>
      </c>
      <c r="D25" s="148" t="s">
        <v>68</v>
      </c>
      <c r="E25" s="145"/>
      <c r="F25" s="85">
        <v>30000.0</v>
      </c>
      <c r="G25" s="138">
        <f t="shared" si="7"/>
        <v>0</v>
      </c>
      <c r="H25" s="139">
        <f t="shared" si="8"/>
        <v>0</v>
      </c>
      <c r="I25" s="5"/>
      <c r="J25" s="5"/>
      <c r="K25" s="146"/>
      <c r="L25" s="5"/>
      <c r="M25" s="5"/>
      <c r="N25" s="5"/>
      <c r="O25" s="5"/>
      <c r="P25" s="146"/>
      <c r="Q25" s="149"/>
      <c r="R25" s="5"/>
      <c r="S25" s="5"/>
      <c r="T25" s="5"/>
    </row>
    <row r="26" ht="15.75" customHeight="1">
      <c r="A26" s="41"/>
      <c r="B26" s="150" t="s">
        <v>69</v>
      </c>
      <c r="C26" s="151" t="s">
        <v>70</v>
      </c>
      <c r="D26" s="152"/>
      <c r="E26" s="113"/>
      <c r="F26" s="91">
        <v>5000.0</v>
      </c>
      <c r="G26" s="153">
        <f t="shared" si="7"/>
        <v>0</v>
      </c>
      <c r="H26" s="154">
        <f t="shared" si="8"/>
        <v>0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</row>
    <row r="27" ht="16.5" customHeight="1">
      <c r="A27" s="133"/>
      <c r="B27" s="156"/>
      <c r="C27" s="157"/>
      <c r="D27" s="158"/>
      <c r="E27" s="159"/>
      <c r="F27" s="160">
        <f>SUM(F20:F26)</f>
        <v>107000</v>
      </c>
      <c r="G27" s="161"/>
      <c r="H27" s="162">
        <f>SUM(H20:H26)</f>
        <v>11408</v>
      </c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</row>
    <row r="28" ht="16.5" customHeight="1">
      <c r="A28" s="164" t="s">
        <v>71</v>
      </c>
      <c r="B28" s="165"/>
      <c r="C28" s="166" t="s">
        <v>72</v>
      </c>
      <c r="D28" s="167"/>
      <c r="E28" s="168"/>
      <c r="F28" s="169"/>
      <c r="G28" s="170"/>
      <c r="H28" s="171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</row>
    <row r="29" ht="15.75" customHeight="1">
      <c r="A29" s="133"/>
      <c r="B29" s="173" t="s">
        <v>73</v>
      </c>
      <c r="C29" s="135" t="s">
        <v>74</v>
      </c>
      <c r="D29" s="174"/>
      <c r="E29" s="175">
        <v>10800.0</v>
      </c>
      <c r="F29" s="176">
        <v>129600.0</v>
      </c>
      <c r="G29" s="177">
        <f t="shared" ref="G29:G37" si="9">H29/F29*1</f>
        <v>0.8912037037</v>
      </c>
      <c r="H29" s="178">
        <f t="shared" ref="H29:H37" si="10">I29+J29+K29+L29+M29+N29+O29+P29+Q29+R29+S29+T29</f>
        <v>115500</v>
      </c>
      <c r="I29" s="5">
        <v>10500.0</v>
      </c>
      <c r="J29" s="5">
        <v>10500.0</v>
      </c>
      <c r="K29" s="146">
        <v>10500.0</v>
      </c>
      <c r="L29" s="146">
        <v>10500.0</v>
      </c>
      <c r="M29" s="146">
        <v>10500.0</v>
      </c>
      <c r="N29" s="146">
        <v>10500.0</v>
      </c>
      <c r="O29" s="146">
        <v>10500.0</v>
      </c>
      <c r="P29" s="146">
        <v>10500.0</v>
      </c>
      <c r="Q29" s="146">
        <v>10500.0</v>
      </c>
      <c r="R29" s="146">
        <v>10500.0</v>
      </c>
      <c r="S29" s="146">
        <v>10500.0</v>
      </c>
      <c r="T29" s="146"/>
    </row>
    <row r="30" ht="15.75" customHeight="1">
      <c r="A30" s="133"/>
      <c r="B30" s="179" t="s">
        <v>75</v>
      </c>
      <c r="C30" s="143" t="s">
        <v>76</v>
      </c>
      <c r="D30" s="147"/>
      <c r="E30" s="180">
        <v>500.0</v>
      </c>
      <c r="F30" s="181">
        <v>6000.0</v>
      </c>
      <c r="G30" s="177">
        <f t="shared" si="9"/>
        <v>0.3111666667</v>
      </c>
      <c r="H30" s="178">
        <f t="shared" si="10"/>
        <v>1867</v>
      </c>
      <c r="I30" s="5"/>
      <c r="J30" s="5"/>
      <c r="K30" s="5"/>
      <c r="L30" s="5"/>
      <c r="M30" s="5">
        <v>1218.0</v>
      </c>
      <c r="N30" s="5">
        <v>87.0</v>
      </c>
      <c r="O30" s="5">
        <v>508.0</v>
      </c>
      <c r="P30" s="5"/>
      <c r="Q30" s="5"/>
      <c r="R30" s="5">
        <v>54.0</v>
      </c>
      <c r="S30" s="5"/>
      <c r="T30" s="5"/>
    </row>
    <row r="31" ht="15.75" customHeight="1">
      <c r="A31" s="133"/>
      <c r="B31" s="179" t="s">
        <v>77</v>
      </c>
      <c r="C31" s="143" t="s">
        <v>78</v>
      </c>
      <c r="D31" s="147"/>
      <c r="E31" s="180">
        <v>500.0</v>
      </c>
      <c r="F31" s="85">
        <v>6000.0</v>
      </c>
      <c r="G31" s="177">
        <f t="shared" si="9"/>
        <v>1.1695</v>
      </c>
      <c r="H31" s="178">
        <f t="shared" si="10"/>
        <v>7017</v>
      </c>
      <c r="I31" s="5"/>
      <c r="J31" s="5"/>
      <c r="K31" s="5">
        <v>1019.0</v>
      </c>
      <c r="L31" s="146"/>
      <c r="M31" s="146">
        <v>1540.0</v>
      </c>
      <c r="N31" s="5">
        <v>2170.0</v>
      </c>
      <c r="O31" s="5">
        <v>1932.0</v>
      </c>
      <c r="P31" s="5">
        <v>69.0</v>
      </c>
      <c r="Q31" s="5">
        <v>287.0</v>
      </c>
      <c r="R31" s="5"/>
      <c r="S31" s="5"/>
      <c r="T31" s="5"/>
    </row>
    <row r="32" ht="15.75" customHeight="1">
      <c r="A32" s="133"/>
      <c r="B32" s="179" t="s">
        <v>79</v>
      </c>
      <c r="C32" s="143" t="s">
        <v>80</v>
      </c>
      <c r="D32" s="147"/>
      <c r="E32" s="180">
        <v>500.0</v>
      </c>
      <c r="F32" s="85">
        <v>6000.0</v>
      </c>
      <c r="G32" s="177">
        <f t="shared" si="9"/>
        <v>0</v>
      </c>
      <c r="H32" s="178">
        <f t="shared" si="10"/>
        <v>0</v>
      </c>
      <c r="I32" s="146"/>
      <c r="J32" s="146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ht="15.75" customHeight="1">
      <c r="A33" s="133"/>
      <c r="B33" s="179" t="s">
        <v>81</v>
      </c>
      <c r="C33" s="143" t="s">
        <v>82</v>
      </c>
      <c r="D33" s="147"/>
      <c r="E33" s="180">
        <v>500.0</v>
      </c>
      <c r="F33" s="85">
        <v>6000.0</v>
      </c>
      <c r="G33" s="177">
        <f t="shared" si="9"/>
        <v>0</v>
      </c>
      <c r="H33" s="178">
        <f t="shared" si="10"/>
        <v>0</v>
      </c>
      <c r="I33" s="14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ht="15.75" customHeight="1">
      <c r="A34" s="133"/>
      <c r="B34" s="179" t="s">
        <v>83</v>
      </c>
      <c r="C34" s="105" t="s">
        <v>84</v>
      </c>
      <c r="D34" s="144"/>
      <c r="E34" s="182">
        <v>3000.0</v>
      </c>
      <c r="F34" s="85">
        <v>36000.0</v>
      </c>
      <c r="G34" s="177">
        <f t="shared" si="9"/>
        <v>0.92734</v>
      </c>
      <c r="H34" s="178">
        <f t="shared" si="10"/>
        <v>33384.24</v>
      </c>
      <c r="I34" s="5">
        <v>3890.94</v>
      </c>
      <c r="J34" s="5">
        <v>3565.15</v>
      </c>
      <c r="K34" s="146">
        <v>3565.15</v>
      </c>
      <c r="L34" s="146">
        <v>2834.0</v>
      </c>
      <c r="M34" s="146">
        <v>2839.0</v>
      </c>
      <c r="N34" s="146">
        <v>2834.0</v>
      </c>
      <c r="O34" s="5">
        <v>2864.0</v>
      </c>
      <c r="P34" s="5">
        <v>2839.0</v>
      </c>
      <c r="Q34" s="5">
        <v>2835.0</v>
      </c>
      <c r="R34" s="5">
        <v>2837.0</v>
      </c>
      <c r="S34" s="5">
        <v>2481.0</v>
      </c>
      <c r="T34" s="5"/>
    </row>
    <row r="35" ht="15.75" customHeight="1">
      <c r="A35" s="133"/>
      <c r="B35" s="179" t="s">
        <v>85</v>
      </c>
      <c r="C35" s="143" t="s">
        <v>86</v>
      </c>
      <c r="D35" s="147"/>
      <c r="E35" s="180">
        <v>11000.0</v>
      </c>
      <c r="F35" s="85">
        <v>132000.0</v>
      </c>
      <c r="G35" s="177">
        <f t="shared" si="9"/>
        <v>0.9166666667</v>
      </c>
      <c r="H35" s="178">
        <f t="shared" si="10"/>
        <v>121000</v>
      </c>
      <c r="I35" s="5">
        <v>11000.0</v>
      </c>
      <c r="J35" s="5">
        <v>11000.0</v>
      </c>
      <c r="K35" s="146">
        <v>11000.0</v>
      </c>
      <c r="L35" s="146">
        <v>11000.0</v>
      </c>
      <c r="M35" s="146">
        <v>11000.0</v>
      </c>
      <c r="N35" s="183">
        <v>11000.0</v>
      </c>
      <c r="O35" s="183">
        <v>11000.0</v>
      </c>
      <c r="P35" s="183">
        <v>11000.0</v>
      </c>
      <c r="Q35" s="183">
        <v>11000.0</v>
      </c>
      <c r="R35" s="183">
        <v>11000.0</v>
      </c>
      <c r="S35" s="183">
        <v>11000.0</v>
      </c>
      <c r="T35" s="5"/>
    </row>
    <row r="36" ht="15.75" customHeight="1">
      <c r="A36" s="133"/>
      <c r="B36" s="179" t="s">
        <v>87</v>
      </c>
      <c r="C36" s="143" t="s">
        <v>88</v>
      </c>
      <c r="D36" s="147"/>
      <c r="E36" s="180"/>
      <c r="F36" s="85">
        <v>20000.0</v>
      </c>
      <c r="G36" s="177">
        <f t="shared" si="9"/>
        <v>2.6038</v>
      </c>
      <c r="H36" s="178">
        <f t="shared" si="10"/>
        <v>52076</v>
      </c>
      <c r="I36" s="5">
        <v>6690.0</v>
      </c>
      <c r="J36" s="5"/>
      <c r="K36" s="5">
        <v>1350.0</v>
      </c>
      <c r="L36" s="146">
        <v>33234.0</v>
      </c>
      <c r="M36" s="146">
        <v>1350.0</v>
      </c>
      <c r="N36" s="5">
        <v>1350.0</v>
      </c>
      <c r="O36" s="5">
        <v>1350.0</v>
      </c>
      <c r="P36" s="5">
        <v>1350.0</v>
      </c>
      <c r="Q36" s="5">
        <v>2701.0</v>
      </c>
      <c r="R36" s="183">
        <v>2701.0</v>
      </c>
      <c r="S36" s="5"/>
      <c r="T36" s="5"/>
    </row>
    <row r="37" ht="15.75" customHeight="1">
      <c r="A37" s="133"/>
      <c r="B37" s="184" t="s">
        <v>89</v>
      </c>
      <c r="C37" s="185" t="s">
        <v>90</v>
      </c>
      <c r="D37" s="186"/>
      <c r="E37" s="187"/>
      <c r="F37" s="91">
        <v>5000.0</v>
      </c>
      <c r="G37" s="177">
        <f t="shared" si="9"/>
        <v>0.04</v>
      </c>
      <c r="H37" s="178">
        <f t="shared" si="10"/>
        <v>200</v>
      </c>
      <c r="I37" s="5"/>
      <c r="J37" s="146"/>
      <c r="K37" s="5"/>
      <c r="L37" s="5"/>
      <c r="M37" s="5"/>
      <c r="N37" s="5"/>
      <c r="O37" s="5"/>
      <c r="P37" s="146"/>
      <c r="Q37" s="5">
        <v>200.0</v>
      </c>
      <c r="R37" s="5"/>
      <c r="S37" s="5"/>
      <c r="T37" s="5"/>
    </row>
    <row r="38" ht="16.5" customHeight="1">
      <c r="A38" s="133"/>
      <c r="B38" s="188"/>
      <c r="C38" s="189"/>
      <c r="D38" s="190"/>
      <c r="E38" s="191"/>
      <c r="F38" s="192">
        <f>SUM(F29:F37)</f>
        <v>346600</v>
      </c>
      <c r="G38" s="193"/>
      <c r="H38" s="194">
        <f>SUM(H29:H37)</f>
        <v>331044.24</v>
      </c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</row>
    <row r="39" ht="15.75" customHeight="1">
      <c r="A39" s="196" t="s">
        <v>91</v>
      </c>
      <c r="B39" s="197"/>
      <c r="C39" s="198" t="s">
        <v>92</v>
      </c>
      <c r="D39" s="199"/>
      <c r="E39" s="200"/>
      <c r="F39" s="201"/>
      <c r="G39" s="202"/>
      <c r="H39" s="203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  <row r="40" ht="15.75" customHeight="1">
      <c r="A40" s="133"/>
      <c r="B40" s="205" t="s">
        <v>93</v>
      </c>
      <c r="C40" s="135" t="s">
        <v>94</v>
      </c>
      <c r="D40" s="206"/>
      <c r="E40" s="175"/>
      <c r="F40" s="207">
        <v>50000.0</v>
      </c>
      <c r="G40" s="177">
        <f t="shared" ref="G40:G44" si="11">H40/F40*1</f>
        <v>0.02</v>
      </c>
      <c r="H40" s="178">
        <f t="shared" ref="H40:H41" si="12">I40+J40+K40+L40+M40+N40+O40+P40+Q40+R40+S40+T40</f>
        <v>1000</v>
      </c>
      <c r="I40" s="5"/>
      <c r="J40" s="5">
        <v>1000.0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ht="15.75" customHeight="1">
      <c r="A41" s="133"/>
      <c r="B41" s="208" t="s">
        <v>95</v>
      </c>
      <c r="C41" s="143" t="s">
        <v>96</v>
      </c>
      <c r="D41" s="144"/>
      <c r="E41" s="180"/>
      <c r="F41" s="85">
        <v>50000.0</v>
      </c>
      <c r="G41" s="177">
        <f t="shared" si="11"/>
        <v>0</v>
      </c>
      <c r="H41" s="178">
        <f t="shared" si="12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ht="15.75" customHeight="1">
      <c r="A42" s="133"/>
      <c r="B42" s="208" t="s">
        <v>97</v>
      </c>
      <c r="C42" s="143" t="s">
        <v>98</v>
      </c>
      <c r="D42" s="147"/>
      <c r="E42" s="209" t="s">
        <v>99</v>
      </c>
      <c r="F42" s="107">
        <v>34000.0</v>
      </c>
      <c r="G42" s="177">
        <f t="shared" si="11"/>
        <v>0</v>
      </c>
      <c r="H42" s="178">
        <f>I42+J42+K42+L42+K1+N42+O42+P42+Q42+R42+S42+T42</f>
        <v>0</v>
      </c>
      <c r="I42" s="5"/>
      <c r="J42" s="5"/>
      <c r="K42" s="5"/>
      <c r="L42" s="5"/>
      <c r="N42" s="5"/>
      <c r="O42" s="5"/>
      <c r="P42" s="5"/>
      <c r="Q42" s="5"/>
      <c r="R42" s="5"/>
      <c r="S42" s="5"/>
      <c r="T42" s="5"/>
    </row>
    <row r="43" ht="15.75" customHeight="1">
      <c r="A43" s="133"/>
      <c r="B43" s="208" t="s">
        <v>100</v>
      </c>
      <c r="C43" s="143" t="s">
        <v>101</v>
      </c>
      <c r="D43" s="144"/>
      <c r="E43" s="209"/>
      <c r="F43" s="107">
        <v>20000.0</v>
      </c>
      <c r="G43" s="177">
        <f t="shared" si="11"/>
        <v>0.845</v>
      </c>
      <c r="H43" s="178">
        <f t="shared" ref="H43:H44" si="13">I43+J43+K43+L43+M43+N43+O43+P43+Q43+R43+S43+T43</f>
        <v>16900</v>
      </c>
      <c r="I43" s="5"/>
      <c r="J43" s="5"/>
      <c r="K43" s="5"/>
      <c r="L43" s="5"/>
      <c r="N43" s="5"/>
      <c r="O43" s="5"/>
      <c r="P43" s="5"/>
      <c r="Q43" s="5">
        <v>16900.0</v>
      </c>
      <c r="R43" s="5"/>
      <c r="S43" s="5"/>
      <c r="T43" s="5"/>
    </row>
    <row r="44" ht="15.75" customHeight="1">
      <c r="A44" s="133"/>
      <c r="B44" s="210" t="s">
        <v>102</v>
      </c>
      <c r="C44" s="185" t="s">
        <v>103</v>
      </c>
      <c r="D44" s="186"/>
      <c r="E44" s="211"/>
      <c r="F44" s="114">
        <v>31000.0</v>
      </c>
      <c r="G44" s="177">
        <f t="shared" si="11"/>
        <v>0.9683870968</v>
      </c>
      <c r="H44" s="178">
        <f t="shared" si="13"/>
        <v>30020</v>
      </c>
      <c r="I44" s="5"/>
      <c r="J44" s="5"/>
      <c r="K44" s="5">
        <v>30020.0</v>
      </c>
      <c r="L44" s="5"/>
      <c r="M44" s="5"/>
      <c r="N44" s="5"/>
      <c r="O44" s="5"/>
      <c r="P44" s="5"/>
      <c r="Q44" s="5"/>
      <c r="R44" s="5"/>
      <c r="S44" s="5"/>
      <c r="T44" s="5"/>
    </row>
    <row r="45" ht="16.5" customHeight="1">
      <c r="A45" s="133"/>
      <c r="B45" s="212"/>
      <c r="C45" s="213"/>
      <c r="D45" s="214"/>
      <c r="E45" s="215"/>
      <c r="F45" s="216">
        <f>SUM(F40:F44)</f>
        <v>185000</v>
      </c>
      <c r="G45" s="217"/>
      <c r="H45" s="218">
        <f>SUM(H40:H44)</f>
        <v>47920</v>
      </c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</row>
    <row r="46" ht="15.75" customHeight="1">
      <c r="A46" s="220" t="s">
        <v>104</v>
      </c>
      <c r="B46" s="221"/>
      <c r="C46" s="222" t="s">
        <v>105</v>
      </c>
      <c r="D46" s="223"/>
      <c r="E46" s="224"/>
      <c r="F46" s="225"/>
      <c r="G46" s="226"/>
      <c r="H46" s="227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</row>
    <row r="47" ht="16.5" customHeight="1">
      <c r="A47" s="109"/>
      <c r="B47" s="229" t="s">
        <v>106</v>
      </c>
      <c r="C47" s="230" t="s">
        <v>107</v>
      </c>
      <c r="D47" s="231"/>
      <c r="E47" s="232"/>
      <c r="F47" s="233">
        <v>100000.0</v>
      </c>
      <c r="G47" s="234">
        <f>H47/F47*1</f>
        <v>4.29802</v>
      </c>
      <c r="H47" s="235">
        <f>I47+J47+K47+L47+M47+N47+O47+P47+Q47+R47+S47+T47</f>
        <v>429802</v>
      </c>
      <c r="I47" s="236"/>
      <c r="J47" s="236"/>
      <c r="K47" s="236"/>
      <c r="L47" s="236"/>
      <c r="M47" s="236"/>
      <c r="N47" s="236"/>
      <c r="O47" s="236">
        <v>378000.0</v>
      </c>
      <c r="P47" s="236"/>
      <c r="Q47" s="236"/>
      <c r="R47" s="236">
        <v>51802.0</v>
      </c>
      <c r="S47" s="236"/>
      <c r="T47" s="236"/>
    </row>
    <row r="48" ht="15.75" customHeight="1">
      <c r="A48" s="237" t="s">
        <v>108</v>
      </c>
      <c r="B48" s="238"/>
      <c r="C48" s="239" t="s">
        <v>109</v>
      </c>
      <c r="D48" s="240"/>
      <c r="E48" s="241"/>
      <c r="F48" s="242"/>
      <c r="G48" s="243"/>
      <c r="H48" s="244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</row>
    <row r="49" ht="15.0" customHeight="1">
      <c r="A49" s="246"/>
      <c r="B49" s="247" t="s">
        <v>110</v>
      </c>
      <c r="C49" s="248" t="s">
        <v>111</v>
      </c>
      <c r="D49" s="144"/>
      <c r="E49" s="175"/>
      <c r="F49" s="76">
        <v>200000.0</v>
      </c>
      <c r="G49" s="177">
        <f t="shared" ref="G49:G52" si="14">H49/F49*1</f>
        <v>0.0182</v>
      </c>
      <c r="H49" s="178">
        <f t="shared" ref="H49:H52" si="15">I49+J49+K49+L49+M49+N49+O49+P49+Q49+R49+S49+T49</f>
        <v>3640</v>
      </c>
      <c r="I49" s="5"/>
      <c r="J49" s="5"/>
      <c r="K49" s="5"/>
      <c r="L49" s="146"/>
      <c r="M49" s="5"/>
      <c r="N49" s="146"/>
      <c r="O49" s="5"/>
      <c r="P49" s="5"/>
      <c r="Q49" s="5">
        <v>3000.0</v>
      </c>
      <c r="R49" s="5">
        <v>640.0</v>
      </c>
      <c r="S49" s="5"/>
      <c r="T49" s="5"/>
    </row>
    <row r="50" ht="15.75" customHeight="1">
      <c r="A50" s="246"/>
      <c r="B50" s="249" t="s">
        <v>112</v>
      </c>
      <c r="C50" s="143" t="s">
        <v>113</v>
      </c>
      <c r="D50" s="144"/>
      <c r="E50" s="175"/>
      <c r="F50" s="107">
        <v>300000.0</v>
      </c>
      <c r="G50" s="177">
        <f t="shared" si="14"/>
        <v>0.7705466667</v>
      </c>
      <c r="H50" s="178">
        <f t="shared" si="15"/>
        <v>231164</v>
      </c>
      <c r="I50" s="140"/>
      <c r="J50" s="140">
        <v>16100.0</v>
      </c>
      <c r="K50" s="141">
        <v>1100.0</v>
      </c>
      <c r="L50" s="140">
        <v>12818.0</v>
      </c>
      <c r="M50" s="140">
        <v>13800.0</v>
      </c>
      <c r="N50" s="140">
        <v>29613.0</v>
      </c>
      <c r="O50" s="140">
        <v>118583.0</v>
      </c>
      <c r="P50" s="140">
        <v>10750.0</v>
      </c>
      <c r="Q50" s="140">
        <v>28400.0</v>
      </c>
      <c r="R50" s="140"/>
      <c r="S50" s="140"/>
      <c r="T50" s="140"/>
    </row>
    <row r="51" ht="15.75" customHeight="1">
      <c r="A51" s="246"/>
      <c r="B51" s="249" t="s">
        <v>114</v>
      </c>
      <c r="C51" s="143" t="s">
        <v>115</v>
      </c>
      <c r="D51" s="144"/>
      <c r="E51" s="175"/>
      <c r="F51" s="107">
        <v>155000.0</v>
      </c>
      <c r="G51" s="177">
        <f t="shared" si="14"/>
        <v>0.2119677419</v>
      </c>
      <c r="H51" s="178">
        <f t="shared" si="15"/>
        <v>32855</v>
      </c>
      <c r="I51" s="140"/>
      <c r="J51" s="141"/>
      <c r="K51" s="140"/>
      <c r="L51" s="140"/>
      <c r="M51" s="140"/>
      <c r="N51" s="140"/>
      <c r="O51" s="140"/>
      <c r="P51" s="140"/>
      <c r="Q51" s="140"/>
      <c r="R51" s="140">
        <v>21037.0</v>
      </c>
      <c r="S51" s="250">
        <v>11818.0</v>
      </c>
      <c r="T51" s="140"/>
      <c r="U51" s="251"/>
      <c r="V51" s="251"/>
      <c r="W51" s="251"/>
      <c r="X51" s="251"/>
      <c r="Y51" s="251"/>
      <c r="Z51" s="251"/>
    </row>
    <row r="52" ht="15.75" customHeight="1">
      <c r="A52" s="246"/>
      <c r="B52" s="249" t="s">
        <v>116</v>
      </c>
      <c r="C52" s="252" t="s">
        <v>117</v>
      </c>
      <c r="D52" s="253"/>
      <c r="E52" s="254"/>
      <c r="F52" s="114">
        <v>300000.0</v>
      </c>
      <c r="G52" s="177">
        <f t="shared" si="14"/>
        <v>0.04086666667</v>
      </c>
      <c r="H52" s="178">
        <f t="shared" si="15"/>
        <v>12260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183">
        <v>12260.0</v>
      </c>
      <c r="T52" s="5"/>
    </row>
    <row r="53" ht="16.5" customHeight="1">
      <c r="A53" s="246"/>
      <c r="B53" s="255"/>
      <c r="C53" s="256"/>
      <c r="D53" s="257"/>
      <c r="E53" s="258"/>
      <c r="F53" s="259">
        <f>SUM(F49:F52)</f>
        <v>955000</v>
      </c>
      <c r="G53" s="260"/>
      <c r="H53" s="261">
        <f>SUM(H49:H52)</f>
        <v>279919</v>
      </c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</row>
    <row r="54" ht="15.75" customHeight="1">
      <c r="A54" s="263" t="s">
        <v>118</v>
      </c>
      <c r="B54" s="264"/>
      <c r="C54" s="265" t="s">
        <v>119</v>
      </c>
      <c r="D54" s="266"/>
      <c r="E54" s="267"/>
      <c r="F54" s="267"/>
      <c r="G54" s="268"/>
      <c r="H54" s="269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</row>
    <row r="55" ht="15.75" customHeight="1">
      <c r="A55" s="246"/>
      <c r="B55" s="271" t="s">
        <v>120</v>
      </c>
      <c r="C55" s="272" t="s">
        <v>121</v>
      </c>
      <c r="D55" s="273"/>
      <c r="E55" s="274">
        <v>5000.0</v>
      </c>
      <c r="F55" s="207">
        <v>60000.0</v>
      </c>
      <c r="G55" s="275">
        <f t="shared" ref="G55:G61" si="16">H55/F55*1</f>
        <v>0.9166666667</v>
      </c>
      <c r="H55" s="276">
        <f t="shared" ref="H55:H61" si="17">I55+J55+K55+L55+M55+N55+O55+P55+Q55+R55+S55+T55</f>
        <v>55000</v>
      </c>
      <c r="I55" s="5"/>
      <c r="J55" s="5"/>
      <c r="K55" s="5"/>
      <c r="L55" s="146"/>
      <c r="M55" s="5">
        <v>25000.0</v>
      </c>
      <c r="N55" s="5">
        <v>5000.0</v>
      </c>
      <c r="O55" s="5"/>
      <c r="P55" s="5">
        <v>10000.0</v>
      </c>
      <c r="Q55" s="5"/>
      <c r="R55" s="5">
        <v>10000.0</v>
      </c>
      <c r="S55" s="183">
        <v>5000.0</v>
      </c>
      <c r="T55" s="5"/>
    </row>
    <row r="56" ht="15.75" customHeight="1">
      <c r="A56" s="246"/>
      <c r="B56" s="277" t="s">
        <v>122</v>
      </c>
      <c r="C56" s="278" t="s">
        <v>123</v>
      </c>
      <c r="D56" s="279"/>
      <c r="E56" s="280"/>
      <c r="F56" s="85">
        <v>150000.0</v>
      </c>
      <c r="G56" s="177">
        <f t="shared" si="16"/>
        <v>0.186</v>
      </c>
      <c r="H56" s="178">
        <f t="shared" si="17"/>
        <v>27900</v>
      </c>
      <c r="I56" s="5"/>
      <c r="J56" s="5"/>
      <c r="K56" s="5"/>
      <c r="L56" s="146"/>
      <c r="M56" s="5"/>
      <c r="N56" s="5">
        <v>15300.0</v>
      </c>
      <c r="O56" s="5"/>
      <c r="P56" s="5">
        <v>12600.0</v>
      </c>
      <c r="Q56" s="5"/>
      <c r="R56" s="5"/>
      <c r="S56" s="5"/>
      <c r="T56" s="5"/>
    </row>
    <row r="57" ht="15.75" customHeight="1">
      <c r="A57" s="246"/>
      <c r="B57" s="277" t="s">
        <v>124</v>
      </c>
      <c r="C57" s="281" t="s">
        <v>125</v>
      </c>
      <c r="D57" s="282"/>
      <c r="E57" s="283"/>
      <c r="F57" s="107">
        <v>10000.0</v>
      </c>
      <c r="G57" s="177">
        <f t="shared" si="16"/>
        <v>0.9</v>
      </c>
      <c r="H57" s="178">
        <f t="shared" si="17"/>
        <v>9000</v>
      </c>
      <c r="I57" s="5"/>
      <c r="J57" s="5"/>
      <c r="K57" s="5"/>
      <c r="L57" s="5"/>
      <c r="M57" s="5"/>
      <c r="N57" s="5"/>
      <c r="O57" s="5"/>
      <c r="P57" s="5"/>
      <c r="Q57" s="5"/>
      <c r="R57" s="5">
        <v>9000.0</v>
      </c>
      <c r="S57" s="5"/>
      <c r="T57" s="5"/>
    </row>
    <row r="58" ht="15.75" customHeight="1">
      <c r="A58" s="246"/>
      <c r="B58" s="277" t="s">
        <v>126</v>
      </c>
      <c r="C58" s="281" t="s">
        <v>127</v>
      </c>
      <c r="D58" s="279"/>
      <c r="E58" s="283"/>
      <c r="F58" s="85">
        <v>20000.0</v>
      </c>
      <c r="G58" s="177">
        <f t="shared" si="16"/>
        <v>0</v>
      </c>
      <c r="H58" s="178">
        <f t="shared" si="17"/>
        <v>0</v>
      </c>
      <c r="I58" s="5"/>
      <c r="J58" s="146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ht="15.75" customHeight="1">
      <c r="A59" s="246"/>
      <c r="B59" s="277" t="s">
        <v>128</v>
      </c>
      <c r="C59" s="143" t="s">
        <v>129</v>
      </c>
      <c r="D59" s="147"/>
      <c r="E59" s="283">
        <v>3000.0</v>
      </c>
      <c r="F59" s="85">
        <v>36000.0</v>
      </c>
      <c r="G59" s="177">
        <f t="shared" si="16"/>
        <v>0.9166666667</v>
      </c>
      <c r="H59" s="178">
        <f t="shared" si="17"/>
        <v>33000</v>
      </c>
      <c r="I59" s="5">
        <v>3000.0</v>
      </c>
      <c r="J59" s="146">
        <v>3000.0</v>
      </c>
      <c r="K59" s="146">
        <v>3000.0</v>
      </c>
      <c r="L59" s="146">
        <v>3000.0</v>
      </c>
      <c r="M59" s="146">
        <v>3000.0</v>
      </c>
      <c r="N59" s="5">
        <v>3000.0</v>
      </c>
      <c r="O59" s="5">
        <v>3000.0</v>
      </c>
      <c r="P59" s="5">
        <v>3000.0</v>
      </c>
      <c r="Q59" s="5">
        <v>3000.0</v>
      </c>
      <c r="R59" s="5">
        <v>3000.0</v>
      </c>
      <c r="S59" s="5">
        <v>3000.0</v>
      </c>
      <c r="T59" s="5"/>
    </row>
    <row r="60" ht="15.75" customHeight="1">
      <c r="A60" s="246"/>
      <c r="B60" s="277" t="s">
        <v>130</v>
      </c>
      <c r="C60" s="143" t="s">
        <v>131</v>
      </c>
      <c r="D60" s="147"/>
      <c r="E60" s="283"/>
      <c r="F60" s="85">
        <v>1500000.0</v>
      </c>
      <c r="G60" s="177">
        <f t="shared" si="16"/>
        <v>0.03153333333</v>
      </c>
      <c r="H60" s="178">
        <f t="shared" si="17"/>
        <v>47300</v>
      </c>
      <c r="I60" s="5"/>
      <c r="J60" s="5"/>
      <c r="K60" s="5"/>
      <c r="L60" s="5"/>
      <c r="M60" s="5"/>
      <c r="N60" s="5"/>
      <c r="O60" s="5"/>
      <c r="P60" s="5"/>
      <c r="Q60" s="5"/>
      <c r="R60" s="5">
        <v>2150.0</v>
      </c>
      <c r="S60" s="5">
        <v>45150.0</v>
      </c>
      <c r="T60" s="5"/>
    </row>
    <row r="61" ht="15.75" customHeight="1">
      <c r="A61" s="246"/>
      <c r="B61" s="284" t="s">
        <v>132</v>
      </c>
      <c r="C61" s="285" t="s">
        <v>133</v>
      </c>
      <c r="D61" s="186"/>
      <c r="E61" s="286"/>
      <c r="F61" s="287">
        <v>450000.0</v>
      </c>
      <c r="G61" s="275">
        <f t="shared" si="16"/>
        <v>0.6088888889</v>
      </c>
      <c r="H61" s="276">
        <f t="shared" si="17"/>
        <v>274000</v>
      </c>
      <c r="I61" s="5"/>
      <c r="J61" s="5"/>
      <c r="K61" s="5"/>
      <c r="L61" s="146"/>
      <c r="M61" s="5">
        <v>24000.0</v>
      </c>
      <c r="N61" s="5"/>
      <c r="O61" s="5"/>
      <c r="P61" s="183">
        <v>250000.0</v>
      </c>
      <c r="Q61" s="5"/>
      <c r="R61" s="5"/>
      <c r="S61" s="5"/>
      <c r="T61" s="5"/>
      <c r="U61" s="288"/>
    </row>
    <row r="62" ht="16.5" customHeight="1">
      <c r="A62" s="246"/>
      <c r="B62" s="289"/>
      <c r="C62" s="290"/>
      <c r="D62" s="291"/>
      <c r="E62" s="292"/>
      <c r="F62" s="293">
        <f>SUM(F55:F61)</f>
        <v>2226000</v>
      </c>
      <c r="G62" s="294"/>
      <c r="H62" s="295">
        <f>SUM(H55:H61)</f>
        <v>446200</v>
      </c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</row>
    <row r="63" ht="16.5" customHeight="1">
      <c r="A63" s="297" t="s">
        <v>134</v>
      </c>
      <c r="B63" s="298"/>
      <c r="C63" s="299" t="s">
        <v>135</v>
      </c>
      <c r="D63" s="300"/>
      <c r="E63" s="301"/>
      <c r="F63" s="302"/>
      <c r="G63" s="303"/>
      <c r="H63" s="304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</row>
    <row r="64" ht="16.5" customHeight="1">
      <c r="A64" s="306"/>
      <c r="B64" s="307"/>
      <c r="C64" s="308"/>
      <c r="D64" s="309"/>
      <c r="E64" s="310"/>
      <c r="F64" s="287">
        <v>500000.0</v>
      </c>
      <c r="G64" s="275">
        <f>H64/F64*1</f>
        <v>0.919968</v>
      </c>
      <c r="H64" s="276">
        <f>I64+J64+K64+L64+M64+N64+O64+P64+Q64+R64+S64+T64</f>
        <v>459984</v>
      </c>
      <c r="I64" s="311"/>
      <c r="J64" s="312">
        <v>131500.0</v>
      </c>
      <c r="K64" s="311"/>
      <c r="L64" s="312">
        <v>135828.0</v>
      </c>
      <c r="M64" s="312">
        <v>47000.0</v>
      </c>
      <c r="N64" s="312">
        <v>45900.0</v>
      </c>
      <c r="O64" s="312">
        <v>99756.0</v>
      </c>
      <c r="P64" s="311"/>
      <c r="Q64" s="311"/>
      <c r="R64" s="311"/>
      <c r="S64" s="311"/>
      <c r="T64" s="311"/>
      <c r="U64" s="313"/>
      <c r="V64" s="313"/>
      <c r="W64" s="313"/>
      <c r="X64" s="313"/>
      <c r="Y64" s="313"/>
      <c r="Z64" s="313"/>
    </row>
    <row r="65" ht="16.5" customHeight="1">
      <c r="A65" s="297"/>
      <c r="B65" s="314"/>
      <c r="C65" s="315"/>
      <c r="D65" s="300"/>
      <c r="E65" s="316"/>
      <c r="F65" s="317">
        <f>SUM(F64)</f>
        <v>500000</v>
      </c>
      <c r="G65" s="318"/>
      <c r="H65" s="319">
        <f>SUM(H64)</f>
        <v>459984</v>
      </c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20"/>
      <c r="V65" s="320"/>
      <c r="W65" s="320"/>
      <c r="X65" s="320"/>
      <c r="Y65" s="320"/>
      <c r="Z65" s="320"/>
    </row>
    <row r="66" ht="15.75" customHeight="1">
      <c r="A66" s="321" t="s">
        <v>134</v>
      </c>
      <c r="B66" s="322"/>
      <c r="C66" s="323" t="s">
        <v>136</v>
      </c>
      <c r="D66" s="324"/>
      <c r="E66" s="325"/>
      <c r="F66" s="326"/>
      <c r="G66" s="327"/>
      <c r="H66" s="328"/>
      <c r="I66" s="329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</row>
    <row r="67" ht="15.75" customHeight="1">
      <c r="A67" s="246"/>
      <c r="B67" s="331" t="s">
        <v>137</v>
      </c>
      <c r="C67" s="332" t="s">
        <v>138</v>
      </c>
      <c r="D67" s="333"/>
      <c r="E67" s="334"/>
      <c r="F67" s="76">
        <v>1500000.0</v>
      </c>
      <c r="G67" s="138">
        <f t="shared" ref="G67:G70" si="18">H67/F67*1</f>
        <v>0</v>
      </c>
      <c r="H67" s="139">
        <f t="shared" ref="H67:H70" si="19">I67+J67+K67+L67+M67+N67+O67+P67+Q67+R67+S67+T67</f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ht="15.75" customHeight="1">
      <c r="A68" s="246"/>
      <c r="B68" s="335" t="s">
        <v>139</v>
      </c>
      <c r="C68" s="336" t="s">
        <v>140</v>
      </c>
      <c r="D68" s="337"/>
      <c r="E68" s="338"/>
      <c r="F68" s="107">
        <v>700000.0</v>
      </c>
      <c r="G68" s="177">
        <f t="shared" si="18"/>
        <v>0</v>
      </c>
      <c r="H68" s="178">
        <f t="shared" si="19"/>
        <v>0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ht="15.75" customHeight="1">
      <c r="A69" s="246"/>
      <c r="B69" s="335" t="s">
        <v>141</v>
      </c>
      <c r="C69" s="339" t="s">
        <v>142</v>
      </c>
      <c r="D69" s="337"/>
      <c r="E69" s="338"/>
      <c r="F69" s="107">
        <v>1000000.0</v>
      </c>
      <c r="G69" s="177">
        <f t="shared" si="18"/>
        <v>0</v>
      </c>
      <c r="H69" s="178">
        <f t="shared" si="19"/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ht="15.75" customHeight="1">
      <c r="A70" s="246"/>
      <c r="B70" s="340" t="s">
        <v>143</v>
      </c>
      <c r="C70" s="341" t="s">
        <v>144</v>
      </c>
      <c r="D70" s="342"/>
      <c r="E70" s="343"/>
      <c r="F70" s="114">
        <v>100000.0</v>
      </c>
      <c r="G70" s="177">
        <f t="shared" si="18"/>
        <v>0</v>
      </c>
      <c r="H70" s="178">
        <f t="shared" si="19"/>
        <v>0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ht="16.5" customHeight="1">
      <c r="A71" s="246"/>
      <c r="B71" s="344"/>
      <c r="C71" s="345"/>
      <c r="D71" s="346"/>
      <c r="E71" s="347"/>
      <c r="F71" s="348">
        <f>SUM(F67:F70)</f>
        <v>3300000</v>
      </c>
      <c r="G71" s="349"/>
      <c r="H71" s="350"/>
      <c r="I71" s="350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</row>
    <row r="72" ht="16.5" customHeight="1">
      <c r="A72" s="352" t="s">
        <v>145</v>
      </c>
      <c r="B72" s="353"/>
      <c r="C72" s="354"/>
      <c r="D72" s="355"/>
      <c r="E72" s="356"/>
      <c r="F72" s="357"/>
      <c r="G72" s="358"/>
      <c r="H72" s="359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</row>
    <row r="73" ht="24.0" customHeight="1">
      <c r="A73" s="361" t="s">
        <v>146</v>
      </c>
      <c r="B73" s="362"/>
      <c r="C73" s="363"/>
      <c r="D73" s="364"/>
      <c r="E73" s="365"/>
      <c r="F73" s="366">
        <f>F71+F65+F62+F53+F47+F45+F38+F27+F18</f>
        <v>9834600</v>
      </c>
      <c r="G73" s="367"/>
      <c r="H73" s="368">
        <f>H65+H62+H53+H47+H45+H38+H27+H18</f>
        <v>3650537.24</v>
      </c>
      <c r="I73" s="369">
        <f t="shared" ref="I73:T73" si="20">SUM(I6:I72)</f>
        <v>69103.94</v>
      </c>
      <c r="J73" s="370">
        <f t="shared" si="20"/>
        <v>330580.15</v>
      </c>
      <c r="K73" s="370">
        <f t="shared" si="20"/>
        <v>216804.15</v>
      </c>
      <c r="L73" s="370">
        <f t="shared" si="20"/>
        <v>365514</v>
      </c>
      <c r="M73" s="370">
        <f t="shared" si="20"/>
        <v>296742</v>
      </c>
      <c r="N73" s="371">
        <f t="shared" si="20"/>
        <v>282304</v>
      </c>
      <c r="O73" s="370">
        <f t="shared" si="20"/>
        <v>783043</v>
      </c>
      <c r="P73" s="370">
        <f t="shared" si="20"/>
        <v>464678</v>
      </c>
      <c r="Q73" s="370">
        <f t="shared" si="20"/>
        <v>235108</v>
      </c>
      <c r="R73" s="370">
        <f t="shared" si="20"/>
        <v>318155</v>
      </c>
      <c r="S73" s="370">
        <f t="shared" si="20"/>
        <v>288505</v>
      </c>
      <c r="T73" s="370">
        <f t="shared" si="20"/>
        <v>0</v>
      </c>
      <c r="U73" s="372"/>
      <c r="V73" s="372"/>
      <c r="W73" s="372"/>
      <c r="X73" s="372"/>
      <c r="Y73" s="372"/>
      <c r="Z73" s="372"/>
    </row>
    <row r="74" ht="18.0" customHeight="1">
      <c r="A74" s="373"/>
      <c r="B74" s="374"/>
      <c r="C74" s="375"/>
      <c r="D74" s="376"/>
      <c r="E74" s="377"/>
      <c r="F74" s="378"/>
      <c r="G74" s="379"/>
      <c r="H74" s="380"/>
      <c r="I74" s="381"/>
      <c r="J74" s="381"/>
      <c r="K74" s="381"/>
      <c r="L74" s="381">
        <f>SUM(L6:L73)</f>
        <v>731028</v>
      </c>
      <c r="M74" s="381"/>
      <c r="N74" s="382"/>
      <c r="O74" s="381">
        <f>SUM(O6:O73)</f>
        <v>1566086</v>
      </c>
      <c r="P74" s="381"/>
      <c r="Q74" s="381"/>
      <c r="R74" s="381">
        <f>SUM(R6:R73)</f>
        <v>636310</v>
      </c>
      <c r="S74" s="381"/>
      <c r="T74" s="381"/>
    </row>
    <row r="75" ht="18.75" customHeight="1">
      <c r="A75" s="133"/>
      <c r="B75" s="383"/>
      <c r="C75" s="384"/>
      <c r="D75" s="385"/>
      <c r="E75" s="386"/>
      <c r="F75" s="387">
        <f>F73-H73</f>
        <v>6184062.76</v>
      </c>
      <c r="G75" s="383"/>
      <c r="H75" s="388"/>
      <c r="I75" s="6"/>
      <c r="J75" s="6"/>
      <c r="K75" s="6"/>
      <c r="L75" s="6"/>
      <c r="M75" s="6"/>
      <c r="N75" s="382"/>
      <c r="O75" s="389"/>
      <c r="P75" s="6"/>
      <c r="Q75" s="6"/>
      <c r="R75" s="6"/>
      <c r="S75" s="6"/>
      <c r="T75" s="6"/>
    </row>
    <row r="76" ht="18.75" customHeight="1">
      <c r="A76" s="390"/>
      <c r="B76" s="391"/>
      <c r="C76" s="392"/>
      <c r="D76" s="393"/>
      <c r="E76" s="394"/>
      <c r="F76" s="395"/>
      <c r="G76" s="391"/>
      <c r="H76" s="396"/>
      <c r="I76" s="397"/>
      <c r="J76" s="397"/>
      <c r="K76" s="397"/>
      <c r="L76" s="397"/>
      <c r="M76" s="397"/>
      <c r="N76" s="382"/>
      <c r="O76" s="398"/>
      <c r="P76" s="397"/>
      <c r="Q76" s="397"/>
      <c r="R76" s="397"/>
      <c r="S76" s="397"/>
      <c r="T76" s="397"/>
      <c r="U76" s="288"/>
      <c r="V76" s="288"/>
      <c r="W76" s="288"/>
      <c r="X76" s="288"/>
      <c r="Y76" s="288"/>
      <c r="Z76" s="288"/>
    </row>
    <row r="77" ht="15.75" customHeight="1">
      <c r="A77" s="399"/>
      <c r="B77" s="400"/>
      <c r="C77" s="400"/>
      <c r="D77" s="399"/>
      <c r="E77" s="399"/>
      <c r="F77" s="399"/>
      <c r="G77" s="399"/>
      <c r="H77" s="401"/>
      <c r="I77" s="402"/>
      <c r="J77" s="402"/>
      <c r="K77" s="402"/>
      <c r="L77" s="402"/>
      <c r="M77" s="402"/>
      <c r="N77" s="382"/>
      <c r="O77" s="402"/>
      <c r="P77" s="402"/>
      <c r="Q77" s="402"/>
      <c r="R77" s="402"/>
      <c r="S77" s="402"/>
      <c r="T77" s="402"/>
      <c r="U77" s="399"/>
      <c r="V77" s="399"/>
      <c r="W77" s="399"/>
      <c r="X77" s="399"/>
      <c r="Y77" s="399"/>
      <c r="Z77" s="399"/>
    </row>
    <row r="78" ht="15.75" customHeight="1">
      <c r="A78" s="133"/>
      <c r="B78" s="383"/>
      <c r="C78" s="383"/>
      <c r="H78" s="388"/>
      <c r="I78" s="6"/>
      <c r="J78" s="6"/>
      <c r="K78" s="6"/>
      <c r="L78" s="6"/>
      <c r="M78" s="6"/>
      <c r="N78" s="382"/>
      <c r="O78" s="389"/>
      <c r="P78" s="6"/>
      <c r="Q78" s="6"/>
      <c r="R78" s="6"/>
      <c r="S78" s="6"/>
      <c r="T78" s="6"/>
    </row>
    <row r="79" ht="15.75" customHeight="1">
      <c r="A79" s="133"/>
      <c r="B79" s="133"/>
      <c r="C79" s="383"/>
      <c r="H79" s="133"/>
      <c r="I79" s="389"/>
      <c r="J79" s="389"/>
      <c r="K79" s="389"/>
      <c r="L79" s="389"/>
      <c r="M79" s="389"/>
      <c r="N79" s="382"/>
      <c r="O79" s="389"/>
      <c r="P79" s="389"/>
      <c r="Q79" s="389"/>
      <c r="R79" s="389"/>
      <c r="S79" s="389"/>
      <c r="T79" s="389"/>
    </row>
    <row r="80" ht="15.75" customHeight="1">
      <c r="A80" s="133"/>
      <c r="B80" s="133"/>
      <c r="C80" s="383"/>
      <c r="H80" s="133"/>
      <c r="I80" s="389"/>
      <c r="J80" s="389"/>
      <c r="K80" s="389"/>
      <c r="L80" s="389"/>
      <c r="M80" s="389"/>
      <c r="N80" s="382"/>
      <c r="O80" s="389"/>
      <c r="P80" s="389"/>
      <c r="Q80" s="389"/>
      <c r="R80" s="389"/>
      <c r="S80" s="389"/>
      <c r="T80" s="389"/>
    </row>
    <row r="81" ht="15.75" customHeight="1">
      <c r="A81" s="403"/>
      <c r="B81" s="403"/>
      <c r="C81" s="404"/>
      <c r="D81" s="10"/>
      <c r="E81" s="10"/>
      <c r="F81" s="10"/>
      <c r="G81" s="10"/>
      <c r="H81" s="403"/>
      <c r="I81" s="405"/>
      <c r="J81" s="405"/>
      <c r="K81" s="405"/>
      <c r="L81" s="405"/>
      <c r="M81" s="405"/>
      <c r="N81" s="382"/>
      <c r="O81" s="405"/>
      <c r="P81" s="405"/>
      <c r="Q81" s="405"/>
      <c r="R81" s="405"/>
      <c r="S81" s="405"/>
      <c r="T81" s="405"/>
      <c r="U81" s="10"/>
      <c r="V81" s="10"/>
      <c r="W81" s="10"/>
      <c r="X81" s="10"/>
      <c r="Y81" s="10"/>
      <c r="Z81" s="10"/>
    </row>
    <row r="82" ht="15.75" customHeight="1">
      <c r="A82" s="133"/>
      <c r="B82" s="133"/>
      <c r="C82" s="383"/>
      <c r="H82" s="133"/>
      <c r="I82" s="389"/>
      <c r="J82" s="389"/>
      <c r="K82" s="389"/>
      <c r="L82" s="389"/>
      <c r="M82" s="389"/>
      <c r="N82" s="382"/>
      <c r="O82" s="389"/>
      <c r="P82" s="389"/>
      <c r="Q82" s="389"/>
      <c r="R82" s="389"/>
      <c r="S82" s="389"/>
      <c r="T82" s="389"/>
    </row>
    <row r="83" ht="30.0" customHeight="1">
      <c r="A83" s="133"/>
      <c r="B83" s="133"/>
      <c r="C83" s="383"/>
      <c r="H83" s="133"/>
      <c r="I83" s="389"/>
      <c r="J83" s="389"/>
      <c r="K83" s="389"/>
      <c r="L83" s="389"/>
      <c r="M83" s="389"/>
      <c r="N83" s="382"/>
      <c r="O83" s="389"/>
      <c r="P83" s="389"/>
      <c r="Q83" s="389"/>
      <c r="R83" s="389"/>
      <c r="S83" s="389"/>
      <c r="T83" s="389"/>
    </row>
    <row r="84" ht="15.75" customHeight="1">
      <c r="A84" s="133"/>
      <c r="B84" s="133"/>
      <c r="C84" s="383"/>
      <c r="H84" s="133"/>
      <c r="I84" s="389"/>
      <c r="J84" s="389"/>
      <c r="K84" s="389"/>
      <c r="L84" s="389"/>
      <c r="M84" s="389"/>
      <c r="N84" s="382"/>
      <c r="O84" s="389"/>
      <c r="P84" s="389"/>
      <c r="Q84" s="389"/>
      <c r="R84" s="389"/>
      <c r="S84" s="389"/>
      <c r="T84" s="389"/>
    </row>
    <row r="85" ht="15.75" customHeight="1">
      <c r="A85" s="133"/>
      <c r="B85" s="133"/>
      <c r="C85" s="383"/>
      <c r="H85" s="133"/>
      <c r="I85" s="389"/>
      <c r="J85" s="389"/>
      <c r="K85" s="389"/>
      <c r="L85" s="389"/>
      <c r="M85" s="389"/>
      <c r="N85" s="382"/>
      <c r="O85" s="389"/>
      <c r="P85" s="389"/>
      <c r="Q85" s="389"/>
      <c r="R85" s="389"/>
      <c r="S85" s="389"/>
      <c r="T85" s="389"/>
    </row>
    <row r="86" ht="15.75" customHeight="1">
      <c r="A86" s="133"/>
      <c r="B86" s="133"/>
      <c r="C86" s="383"/>
      <c r="H86" s="133"/>
      <c r="I86" s="389"/>
      <c r="J86" s="389"/>
      <c r="K86" s="389"/>
      <c r="L86" s="389"/>
      <c r="M86" s="389"/>
      <c r="N86" s="382"/>
      <c r="O86" s="6"/>
      <c r="P86" s="389"/>
      <c r="Q86" s="389"/>
      <c r="R86" s="389"/>
      <c r="S86" s="389"/>
      <c r="T86" s="389"/>
    </row>
    <row r="87" ht="15.75" customHeight="1">
      <c r="A87" s="133"/>
      <c r="B87" s="133"/>
      <c r="C87" s="383"/>
      <c r="H87" s="133"/>
      <c r="I87" s="389"/>
      <c r="J87" s="389"/>
      <c r="K87" s="389"/>
      <c r="L87" s="389"/>
      <c r="M87" s="389"/>
      <c r="N87" s="382"/>
      <c r="O87" s="6"/>
      <c r="P87" s="389"/>
      <c r="Q87" s="389"/>
      <c r="R87" s="389"/>
      <c r="S87" s="389"/>
      <c r="T87" s="389"/>
    </row>
    <row r="88" ht="15.75" customHeight="1">
      <c r="A88" s="133"/>
      <c r="B88" s="133"/>
      <c r="C88" s="383"/>
      <c r="H88" s="133"/>
      <c r="I88" s="389"/>
      <c r="J88" s="389"/>
      <c r="K88" s="389"/>
      <c r="L88" s="389"/>
      <c r="M88" s="389"/>
      <c r="N88" s="382"/>
      <c r="O88" s="6"/>
      <c r="P88" s="389"/>
      <c r="Q88" s="389"/>
      <c r="R88" s="389"/>
      <c r="S88" s="389"/>
      <c r="T88" s="389"/>
    </row>
    <row r="89" ht="15.75" customHeight="1">
      <c r="A89" s="133"/>
      <c r="B89" s="133"/>
      <c r="C89" s="383"/>
      <c r="H89" s="133"/>
      <c r="I89" s="389"/>
      <c r="J89" s="389"/>
      <c r="K89" s="389"/>
      <c r="L89" s="389"/>
      <c r="M89" s="389"/>
      <c r="N89" s="382"/>
      <c r="O89" s="6"/>
      <c r="P89" s="389"/>
      <c r="Q89" s="389"/>
      <c r="R89" s="389"/>
      <c r="S89" s="389"/>
      <c r="T89" s="389"/>
    </row>
    <row r="90" ht="15.75" customHeight="1">
      <c r="A90" s="133"/>
      <c r="B90" s="133"/>
      <c r="C90" s="383"/>
      <c r="H90" s="133"/>
      <c r="I90" s="389"/>
      <c r="J90" s="389"/>
      <c r="K90" s="389"/>
      <c r="L90" s="389"/>
      <c r="M90" s="389"/>
      <c r="N90" s="382"/>
      <c r="O90" s="389"/>
      <c r="P90" s="389"/>
      <c r="Q90" s="389"/>
      <c r="R90" s="389"/>
      <c r="S90" s="389"/>
      <c r="T90" s="389"/>
    </row>
    <row r="91" ht="15.75" customHeight="1">
      <c r="A91" s="133"/>
      <c r="B91" s="133"/>
      <c r="C91" s="383"/>
      <c r="H91" s="133"/>
      <c r="I91" s="389"/>
      <c r="J91" s="389"/>
      <c r="K91" s="389"/>
      <c r="L91" s="389"/>
      <c r="M91" s="389"/>
      <c r="N91" s="382"/>
      <c r="O91" s="389"/>
      <c r="P91" s="389"/>
      <c r="Q91" s="389"/>
      <c r="R91" s="389"/>
      <c r="S91" s="389"/>
      <c r="T91" s="389"/>
    </row>
    <row r="92" ht="15.75" customHeight="1">
      <c r="A92" s="133"/>
      <c r="B92" s="133"/>
      <c r="C92" s="383"/>
      <c r="H92" s="133"/>
      <c r="I92" s="389"/>
      <c r="J92" s="389"/>
      <c r="K92" s="389"/>
      <c r="L92" s="389"/>
      <c r="M92" s="389"/>
      <c r="N92" s="382"/>
      <c r="O92" s="389"/>
      <c r="P92" s="389"/>
      <c r="Q92" s="389"/>
      <c r="R92" s="389"/>
      <c r="S92" s="389"/>
      <c r="T92" s="389"/>
    </row>
    <row r="93" ht="15.75" customHeight="1">
      <c r="A93" s="133"/>
      <c r="B93" s="133"/>
      <c r="C93" s="383"/>
      <c r="H93" s="133"/>
      <c r="I93" s="389"/>
      <c r="J93" s="389"/>
      <c r="K93" s="389"/>
      <c r="L93" s="389"/>
      <c r="M93" s="389"/>
      <c r="N93" s="382"/>
      <c r="O93" s="389"/>
      <c r="P93" s="389"/>
      <c r="Q93" s="389"/>
      <c r="R93" s="389"/>
      <c r="S93" s="389"/>
      <c r="T93" s="389"/>
    </row>
    <row r="94" ht="15.75" customHeight="1">
      <c r="A94" s="133"/>
      <c r="B94" s="133"/>
      <c r="C94" s="375"/>
      <c r="D94" s="406"/>
      <c r="E94" s="246"/>
      <c r="F94" s="378"/>
      <c r="G94" s="246"/>
      <c r="H94" s="133"/>
      <c r="I94" s="389"/>
      <c r="J94" s="389"/>
      <c r="K94" s="389"/>
      <c r="L94" s="389"/>
      <c r="M94" s="389"/>
      <c r="N94" s="382"/>
      <c r="O94" s="389"/>
      <c r="P94" s="389"/>
      <c r="Q94" s="389"/>
      <c r="R94" s="389"/>
      <c r="S94" s="389"/>
      <c r="T94" s="389"/>
    </row>
    <row r="95" ht="15.75" customHeight="1">
      <c r="A95" s="133"/>
      <c r="B95" s="133"/>
      <c r="C95" s="375"/>
      <c r="D95" s="406"/>
      <c r="E95" s="246"/>
      <c r="F95" s="378"/>
      <c r="G95" s="246"/>
      <c r="H95" s="133"/>
      <c r="I95" s="389"/>
      <c r="J95" s="389"/>
      <c r="K95" s="389"/>
      <c r="L95" s="389"/>
      <c r="M95" s="389"/>
      <c r="N95" s="382"/>
      <c r="O95" s="389"/>
      <c r="P95" s="389"/>
      <c r="Q95" s="389"/>
      <c r="R95" s="389"/>
      <c r="S95" s="389"/>
      <c r="T95" s="389"/>
    </row>
    <row r="96" ht="15.75" customHeight="1">
      <c r="A96" s="133"/>
      <c r="B96" s="133"/>
      <c r="C96" s="375"/>
      <c r="D96" s="406"/>
      <c r="E96" s="246"/>
      <c r="F96" s="378"/>
      <c r="G96" s="246"/>
      <c r="H96" s="133"/>
      <c r="I96" s="389"/>
      <c r="J96" s="389"/>
      <c r="K96" s="389"/>
      <c r="L96" s="389"/>
      <c r="M96" s="389"/>
      <c r="N96" s="382"/>
      <c r="O96" s="389"/>
      <c r="P96" s="389"/>
      <c r="Q96" s="389"/>
      <c r="R96" s="389"/>
      <c r="S96" s="389"/>
      <c r="T96" s="389"/>
    </row>
    <row r="97" ht="15.75" customHeight="1">
      <c r="A97" s="133"/>
      <c r="B97" s="133"/>
      <c r="C97" s="375"/>
      <c r="D97" s="407"/>
      <c r="E97" s="246"/>
      <c r="F97" s="378"/>
      <c r="G97" s="246"/>
      <c r="H97" s="133"/>
      <c r="I97" s="389"/>
      <c r="J97" s="389"/>
      <c r="K97" s="389"/>
      <c r="L97" s="389"/>
      <c r="M97" s="389"/>
      <c r="N97" s="382"/>
      <c r="O97" s="389"/>
      <c r="P97" s="389"/>
      <c r="Q97" s="389"/>
      <c r="R97" s="389"/>
      <c r="S97" s="389"/>
      <c r="T97" s="389"/>
    </row>
    <row r="98" ht="15.75" customHeight="1">
      <c r="A98" s="133"/>
      <c r="B98" s="133"/>
      <c r="C98" s="375"/>
      <c r="D98" s="407"/>
      <c r="E98" s="246"/>
      <c r="F98" s="378"/>
      <c r="G98" s="246"/>
      <c r="H98" s="133"/>
      <c r="I98" s="389"/>
      <c r="J98" s="389"/>
      <c r="K98" s="389"/>
      <c r="L98" s="389"/>
      <c r="M98" s="389"/>
      <c r="N98" s="382"/>
      <c r="O98" s="389"/>
      <c r="P98" s="389"/>
      <c r="Q98" s="389"/>
      <c r="R98" s="389"/>
      <c r="S98" s="389"/>
      <c r="T98" s="389"/>
    </row>
    <row r="99" ht="15.75" customHeight="1">
      <c r="A99" s="133"/>
      <c r="B99" s="133"/>
      <c r="C99" s="375"/>
      <c r="D99" s="407"/>
      <c r="E99" s="246"/>
      <c r="F99" s="378"/>
      <c r="G99" s="246"/>
      <c r="H99" s="133"/>
      <c r="I99" s="389"/>
      <c r="J99" s="389"/>
      <c r="K99" s="389"/>
      <c r="L99" s="389"/>
      <c r="M99" s="389"/>
      <c r="N99" s="382"/>
      <c r="O99" s="389"/>
      <c r="P99" s="389"/>
      <c r="Q99" s="389"/>
      <c r="R99" s="389"/>
      <c r="S99" s="389"/>
      <c r="T99" s="389"/>
    </row>
    <row r="100" ht="15.75" customHeight="1">
      <c r="A100" s="133"/>
      <c r="B100" s="133"/>
      <c r="C100" s="375"/>
      <c r="D100" s="407"/>
      <c r="E100" s="246"/>
      <c r="F100" s="378"/>
      <c r="G100" s="246"/>
      <c r="H100" s="133"/>
      <c r="I100" s="389"/>
      <c r="J100" s="389"/>
      <c r="K100" s="389"/>
      <c r="L100" s="389"/>
      <c r="M100" s="389"/>
      <c r="N100" s="382"/>
      <c r="O100" s="389"/>
      <c r="P100" s="389"/>
      <c r="Q100" s="389"/>
      <c r="R100" s="389"/>
      <c r="S100" s="389"/>
      <c r="T100" s="389"/>
    </row>
    <row r="101" ht="15.75" customHeight="1">
      <c r="A101" s="133"/>
      <c r="B101" s="133"/>
      <c r="C101" s="375"/>
      <c r="D101" s="133"/>
      <c r="E101" s="246"/>
      <c r="F101" s="378"/>
      <c r="G101" s="246"/>
      <c r="H101" s="133"/>
      <c r="I101" s="389"/>
      <c r="J101" s="389"/>
      <c r="K101" s="389"/>
      <c r="L101" s="389"/>
      <c r="M101" s="389"/>
      <c r="N101" s="382"/>
      <c r="O101" s="389"/>
      <c r="P101" s="389"/>
      <c r="Q101" s="389"/>
      <c r="R101" s="389"/>
      <c r="S101" s="389"/>
      <c r="T101" s="389"/>
    </row>
    <row r="102" ht="15.75" customHeight="1">
      <c r="A102" s="133"/>
      <c r="B102" s="133"/>
      <c r="C102" s="375"/>
      <c r="D102" s="133"/>
      <c r="E102" s="246"/>
      <c r="F102" s="378"/>
      <c r="G102" s="246"/>
      <c r="H102" s="133"/>
      <c r="I102" s="389"/>
      <c r="J102" s="389"/>
      <c r="K102" s="389"/>
      <c r="L102" s="389"/>
      <c r="M102" s="389"/>
      <c r="N102" s="382"/>
      <c r="O102" s="389"/>
      <c r="P102" s="389"/>
      <c r="Q102" s="389"/>
      <c r="R102" s="389"/>
      <c r="S102" s="389"/>
      <c r="T102" s="389"/>
    </row>
    <row r="103" ht="15.75" customHeight="1">
      <c r="A103" s="133"/>
      <c r="B103" s="133"/>
      <c r="C103" s="375"/>
      <c r="D103" s="133"/>
      <c r="E103" s="246"/>
      <c r="F103" s="378"/>
      <c r="G103" s="246"/>
      <c r="H103" s="133"/>
      <c r="I103" s="389"/>
      <c r="J103" s="389"/>
      <c r="K103" s="389"/>
      <c r="L103" s="389"/>
      <c r="M103" s="389"/>
      <c r="N103" s="382"/>
      <c r="O103" s="389"/>
      <c r="P103" s="389"/>
      <c r="Q103" s="389"/>
      <c r="R103" s="389"/>
      <c r="S103" s="389"/>
      <c r="T103" s="389"/>
    </row>
    <row r="104" ht="15.75" customHeight="1">
      <c r="A104" s="133"/>
      <c r="B104" s="133"/>
      <c r="C104" s="375"/>
      <c r="D104" s="133"/>
      <c r="E104" s="246"/>
      <c r="F104" s="378"/>
      <c r="G104" s="246"/>
      <c r="H104" s="133"/>
      <c r="I104" s="389"/>
      <c r="J104" s="389"/>
      <c r="K104" s="389"/>
      <c r="L104" s="389"/>
      <c r="M104" s="389"/>
      <c r="N104" s="382"/>
      <c r="O104" s="389"/>
      <c r="P104" s="389"/>
      <c r="Q104" s="389"/>
      <c r="R104" s="389"/>
      <c r="S104" s="389"/>
      <c r="T104" s="389"/>
    </row>
    <row r="105" ht="15.75" customHeight="1">
      <c r="A105" s="133"/>
      <c r="B105" s="133"/>
      <c r="C105" s="375"/>
      <c r="D105" s="133"/>
      <c r="E105" s="246"/>
      <c r="F105" s="378"/>
      <c r="G105" s="246"/>
      <c r="H105" s="133"/>
      <c r="I105" s="389"/>
      <c r="J105" s="389"/>
      <c r="K105" s="389"/>
      <c r="L105" s="389"/>
      <c r="M105" s="389"/>
      <c r="N105" s="382"/>
      <c r="O105" s="389"/>
      <c r="P105" s="389"/>
      <c r="Q105" s="389"/>
      <c r="R105" s="389"/>
      <c r="S105" s="389"/>
      <c r="T105" s="389"/>
    </row>
    <row r="106" ht="15.75" customHeight="1">
      <c r="A106" s="133"/>
      <c r="B106" s="133"/>
      <c r="C106" s="375"/>
      <c r="D106" s="133"/>
      <c r="E106" s="246"/>
      <c r="F106" s="378"/>
      <c r="G106" s="246"/>
      <c r="H106" s="133"/>
      <c r="I106" s="389"/>
      <c r="J106" s="389"/>
      <c r="K106" s="389"/>
      <c r="L106" s="389"/>
      <c r="M106" s="389"/>
      <c r="N106" s="382"/>
      <c r="O106" s="389"/>
      <c r="P106" s="389"/>
      <c r="Q106" s="389"/>
      <c r="R106" s="389"/>
      <c r="S106" s="389"/>
      <c r="T106" s="389"/>
    </row>
    <row r="107" ht="15.75" customHeight="1">
      <c r="A107" s="133"/>
      <c r="B107" s="133"/>
      <c r="C107" s="375"/>
      <c r="D107" s="133"/>
      <c r="E107" s="246"/>
      <c r="F107" s="378"/>
      <c r="G107" s="246"/>
      <c r="H107" s="133"/>
      <c r="I107" s="389"/>
      <c r="J107" s="389"/>
      <c r="K107" s="389"/>
      <c r="L107" s="389"/>
      <c r="M107" s="389"/>
      <c r="N107" s="382"/>
      <c r="O107" s="389"/>
      <c r="P107" s="389"/>
      <c r="Q107" s="389"/>
      <c r="R107" s="389"/>
      <c r="S107" s="389"/>
      <c r="T107" s="389"/>
    </row>
    <row r="108" ht="15.75" customHeight="1">
      <c r="A108" s="133"/>
      <c r="B108" s="133"/>
      <c r="C108" s="375"/>
      <c r="D108" s="133"/>
      <c r="E108" s="246"/>
      <c r="F108" s="378"/>
      <c r="G108" s="246"/>
      <c r="H108" s="133"/>
      <c r="I108" s="389"/>
      <c r="J108" s="389"/>
      <c r="K108" s="389"/>
      <c r="L108" s="389"/>
      <c r="M108" s="389"/>
      <c r="N108" s="382"/>
      <c r="O108" s="389"/>
      <c r="P108" s="389"/>
      <c r="Q108" s="389"/>
      <c r="R108" s="389"/>
      <c r="S108" s="389"/>
      <c r="T108" s="389"/>
    </row>
    <row r="109" ht="15.75" customHeight="1">
      <c r="A109" s="133"/>
      <c r="B109" s="133"/>
      <c r="C109" s="375"/>
      <c r="D109" s="133"/>
      <c r="E109" s="246"/>
      <c r="F109" s="378"/>
      <c r="G109" s="246"/>
      <c r="H109" s="133"/>
      <c r="I109" s="389"/>
      <c r="J109" s="389"/>
      <c r="K109" s="389"/>
      <c r="L109" s="389"/>
      <c r="M109" s="389"/>
      <c r="N109" s="382"/>
      <c r="O109" s="389"/>
      <c r="P109" s="389"/>
      <c r="Q109" s="389"/>
      <c r="R109" s="389"/>
      <c r="S109" s="389"/>
      <c r="T109" s="389"/>
    </row>
    <row r="110" ht="15.75" customHeight="1">
      <c r="A110" s="133"/>
      <c r="B110" s="133"/>
      <c r="C110" s="375"/>
      <c r="D110" s="133"/>
      <c r="E110" s="246"/>
      <c r="F110" s="378"/>
      <c r="G110" s="246"/>
      <c r="H110" s="133"/>
      <c r="I110" s="389"/>
      <c r="J110" s="389"/>
      <c r="K110" s="389"/>
      <c r="L110" s="389"/>
      <c r="M110" s="389"/>
      <c r="N110" s="382"/>
      <c r="O110" s="389"/>
      <c r="P110" s="389"/>
      <c r="Q110" s="389"/>
      <c r="R110" s="389"/>
      <c r="S110" s="389"/>
      <c r="T110" s="389"/>
    </row>
    <row r="111" ht="15.75" customHeight="1">
      <c r="A111" s="133"/>
      <c r="B111" s="133"/>
      <c r="C111" s="375"/>
      <c r="D111" s="133"/>
      <c r="E111" s="246"/>
      <c r="F111" s="378"/>
      <c r="G111" s="246"/>
      <c r="H111" s="133"/>
      <c r="I111" s="389"/>
      <c r="J111" s="389"/>
      <c r="K111" s="389"/>
      <c r="L111" s="389"/>
      <c r="M111" s="389"/>
      <c r="N111" s="382"/>
      <c r="O111" s="389"/>
      <c r="P111" s="389"/>
      <c r="Q111" s="389"/>
      <c r="R111" s="389"/>
      <c r="S111" s="389"/>
      <c r="T111" s="389"/>
    </row>
    <row r="112" ht="15.75" customHeight="1">
      <c r="A112" s="133"/>
      <c r="B112" s="133"/>
      <c r="C112" s="375"/>
      <c r="D112" s="133"/>
      <c r="E112" s="246"/>
      <c r="F112" s="378"/>
      <c r="G112" s="246"/>
      <c r="H112" s="133"/>
      <c r="I112" s="389"/>
      <c r="J112" s="389"/>
      <c r="K112" s="389"/>
      <c r="L112" s="389"/>
      <c r="M112" s="389"/>
      <c r="N112" s="382"/>
      <c r="O112" s="389"/>
      <c r="P112" s="389"/>
      <c r="Q112" s="389"/>
      <c r="R112" s="389"/>
      <c r="S112" s="389"/>
      <c r="T112" s="389"/>
    </row>
    <row r="113" ht="15.75" customHeight="1">
      <c r="A113" s="133"/>
      <c r="B113" s="133"/>
      <c r="C113" s="375"/>
      <c r="D113" s="133"/>
      <c r="E113" s="246"/>
      <c r="F113" s="378"/>
      <c r="G113" s="246"/>
      <c r="H113" s="133"/>
      <c r="I113" s="389"/>
      <c r="J113" s="389"/>
      <c r="K113" s="389"/>
      <c r="L113" s="389"/>
      <c r="M113" s="389"/>
      <c r="N113" s="382"/>
      <c r="O113" s="389"/>
      <c r="P113" s="389"/>
      <c r="Q113" s="389"/>
      <c r="R113" s="389"/>
      <c r="S113" s="389"/>
      <c r="T113" s="389"/>
    </row>
    <row r="114" ht="15.75" customHeight="1">
      <c r="A114" s="133"/>
      <c r="B114" s="133"/>
      <c r="C114" s="375"/>
      <c r="D114" s="133"/>
      <c r="E114" s="246"/>
      <c r="F114" s="378"/>
      <c r="G114" s="246"/>
      <c r="H114" s="133"/>
      <c r="I114" s="389"/>
      <c r="J114" s="389"/>
      <c r="K114" s="389"/>
      <c r="L114" s="389"/>
      <c r="M114" s="389"/>
      <c r="N114" s="382"/>
      <c r="O114" s="389"/>
      <c r="P114" s="389"/>
      <c r="Q114" s="389"/>
      <c r="R114" s="389"/>
      <c r="S114" s="389"/>
      <c r="T114" s="389"/>
    </row>
    <row r="115" ht="15.75" customHeight="1">
      <c r="A115" s="133"/>
      <c r="B115" s="133"/>
      <c r="C115" s="375"/>
      <c r="D115" s="133"/>
      <c r="E115" s="246"/>
      <c r="F115" s="378"/>
      <c r="G115" s="246"/>
      <c r="H115" s="133"/>
      <c r="I115" s="389"/>
      <c r="J115" s="389"/>
      <c r="K115" s="389"/>
      <c r="L115" s="389"/>
      <c r="M115" s="389"/>
      <c r="N115" s="382"/>
      <c r="O115" s="389"/>
      <c r="P115" s="389"/>
      <c r="Q115" s="389"/>
      <c r="R115" s="389"/>
      <c r="S115" s="389"/>
      <c r="T115" s="389"/>
    </row>
    <row r="116" ht="15.75" customHeight="1">
      <c r="A116" s="133"/>
      <c r="B116" s="133"/>
      <c r="C116" s="375"/>
      <c r="D116" s="133"/>
      <c r="E116" s="246"/>
      <c r="F116" s="378"/>
      <c r="G116" s="246"/>
      <c r="H116" s="133"/>
      <c r="I116" s="389"/>
      <c r="J116" s="389"/>
      <c r="K116" s="389"/>
      <c r="L116" s="389"/>
      <c r="M116" s="389"/>
      <c r="N116" s="382"/>
      <c r="O116" s="389"/>
      <c r="P116" s="389"/>
      <c r="Q116" s="389"/>
      <c r="R116" s="389"/>
      <c r="S116" s="389"/>
      <c r="T116" s="389"/>
    </row>
    <row r="117" ht="15.75" customHeight="1">
      <c r="A117" s="133"/>
      <c r="B117" s="133"/>
      <c r="C117" s="375"/>
      <c r="D117" s="133"/>
      <c r="E117" s="246"/>
      <c r="F117" s="378"/>
      <c r="G117" s="246"/>
      <c r="H117" s="133"/>
      <c r="I117" s="389"/>
      <c r="J117" s="389"/>
      <c r="K117" s="389"/>
      <c r="L117" s="389"/>
      <c r="M117" s="389"/>
      <c r="N117" s="382"/>
      <c r="O117" s="389"/>
      <c r="P117" s="389"/>
      <c r="Q117" s="389"/>
      <c r="R117" s="389"/>
      <c r="S117" s="389"/>
      <c r="T117" s="389"/>
    </row>
    <row r="118" ht="15.75" customHeight="1">
      <c r="A118" s="133"/>
      <c r="B118" s="133"/>
      <c r="C118" s="375"/>
      <c r="D118" s="133"/>
      <c r="E118" s="246"/>
      <c r="F118" s="378"/>
      <c r="G118" s="246"/>
      <c r="H118" s="133"/>
      <c r="I118" s="389"/>
      <c r="J118" s="389"/>
      <c r="K118" s="389"/>
      <c r="L118" s="389"/>
      <c r="M118" s="389"/>
      <c r="N118" s="382"/>
      <c r="O118" s="389"/>
      <c r="P118" s="389"/>
      <c r="Q118" s="389"/>
      <c r="R118" s="389"/>
      <c r="S118" s="389"/>
      <c r="T118" s="389"/>
    </row>
    <row r="119" ht="15.75" customHeight="1">
      <c r="A119" s="133"/>
      <c r="B119" s="133"/>
      <c r="C119" s="375"/>
      <c r="D119" s="133"/>
      <c r="E119" s="246"/>
      <c r="F119" s="378"/>
      <c r="G119" s="246"/>
      <c r="H119" s="133"/>
      <c r="I119" s="389"/>
      <c r="J119" s="389"/>
      <c r="K119" s="389"/>
      <c r="L119" s="389"/>
      <c r="M119" s="389"/>
      <c r="N119" s="382"/>
      <c r="O119" s="389"/>
      <c r="P119" s="389"/>
      <c r="Q119" s="389"/>
      <c r="R119" s="389"/>
      <c r="S119" s="389"/>
      <c r="T119" s="389"/>
    </row>
    <row r="120" ht="15.75" customHeight="1">
      <c r="A120" s="133"/>
      <c r="B120" s="133"/>
      <c r="C120" s="375"/>
      <c r="D120" s="133"/>
      <c r="E120" s="246"/>
      <c r="F120" s="378"/>
      <c r="G120" s="246"/>
      <c r="H120" s="133"/>
      <c r="I120" s="389"/>
      <c r="J120" s="389"/>
      <c r="K120" s="389"/>
      <c r="L120" s="389"/>
      <c r="M120" s="389"/>
      <c r="N120" s="382"/>
      <c r="O120" s="389"/>
      <c r="P120" s="389"/>
      <c r="Q120" s="389"/>
      <c r="R120" s="389"/>
      <c r="S120" s="389"/>
      <c r="T120" s="389"/>
    </row>
    <row r="121" ht="15.75" customHeight="1">
      <c r="A121" s="133"/>
      <c r="B121" s="133"/>
      <c r="C121" s="375"/>
      <c r="D121" s="133"/>
      <c r="E121" s="246"/>
      <c r="F121" s="378"/>
      <c r="G121" s="246"/>
      <c r="H121" s="133"/>
      <c r="I121" s="389"/>
      <c r="J121" s="389"/>
      <c r="K121" s="389"/>
      <c r="L121" s="389"/>
      <c r="M121" s="389"/>
      <c r="N121" s="382"/>
      <c r="O121" s="389"/>
      <c r="P121" s="389"/>
      <c r="Q121" s="389"/>
      <c r="R121" s="389"/>
      <c r="S121" s="389"/>
      <c r="T121" s="389"/>
    </row>
    <row r="122" ht="15.75" customHeight="1">
      <c r="A122" s="133"/>
      <c r="B122" s="133"/>
      <c r="C122" s="375"/>
      <c r="D122" s="133"/>
      <c r="E122" s="246"/>
      <c r="F122" s="378"/>
      <c r="G122" s="246"/>
      <c r="H122" s="133"/>
      <c r="I122" s="389"/>
      <c r="J122" s="389"/>
      <c r="K122" s="389"/>
      <c r="L122" s="389"/>
      <c r="M122" s="389"/>
      <c r="N122" s="382"/>
      <c r="O122" s="389"/>
      <c r="P122" s="389"/>
      <c r="Q122" s="389"/>
      <c r="R122" s="389"/>
      <c r="S122" s="389"/>
      <c r="T122" s="389"/>
    </row>
    <row r="123" ht="15.75" customHeight="1">
      <c r="A123" s="133"/>
      <c r="B123" s="133"/>
      <c r="C123" s="375"/>
      <c r="D123" s="133"/>
      <c r="E123" s="246"/>
      <c r="F123" s="378"/>
      <c r="G123" s="246"/>
      <c r="H123" s="133"/>
      <c r="I123" s="389"/>
      <c r="J123" s="389"/>
      <c r="K123" s="389"/>
      <c r="L123" s="389"/>
      <c r="M123" s="389"/>
      <c r="N123" s="382"/>
      <c r="O123" s="389"/>
      <c r="P123" s="389"/>
      <c r="Q123" s="389"/>
      <c r="R123" s="389"/>
      <c r="S123" s="389"/>
      <c r="T123" s="389"/>
    </row>
    <row r="124" ht="15.75" customHeight="1">
      <c r="A124" s="133"/>
      <c r="B124" s="133"/>
      <c r="C124" s="375"/>
      <c r="D124" s="133"/>
      <c r="E124" s="246"/>
      <c r="F124" s="378"/>
      <c r="G124" s="246"/>
      <c r="H124" s="133"/>
      <c r="I124" s="389"/>
      <c r="J124" s="389"/>
      <c r="K124" s="389"/>
      <c r="L124" s="389"/>
      <c r="M124" s="389"/>
      <c r="N124" s="382"/>
      <c r="O124" s="389"/>
      <c r="P124" s="389"/>
      <c r="Q124" s="389"/>
      <c r="R124" s="389"/>
      <c r="S124" s="389"/>
      <c r="T124" s="389"/>
    </row>
    <row r="125" ht="15.75" customHeight="1">
      <c r="A125" s="133"/>
      <c r="B125" s="133"/>
      <c r="C125" s="375"/>
      <c r="D125" s="133"/>
      <c r="E125" s="246"/>
      <c r="F125" s="378"/>
      <c r="G125" s="246"/>
      <c r="H125" s="133"/>
      <c r="I125" s="389"/>
      <c r="J125" s="389"/>
      <c r="K125" s="389"/>
      <c r="L125" s="389"/>
      <c r="M125" s="389"/>
      <c r="N125" s="382"/>
      <c r="O125" s="389"/>
      <c r="P125" s="389"/>
      <c r="Q125" s="389"/>
      <c r="R125" s="389"/>
      <c r="S125" s="389"/>
      <c r="T125" s="389"/>
    </row>
    <row r="126" ht="15.75" customHeight="1">
      <c r="A126" s="133"/>
      <c r="B126" s="133"/>
      <c r="C126" s="375"/>
      <c r="D126" s="133"/>
      <c r="E126" s="246"/>
      <c r="F126" s="378"/>
      <c r="G126" s="246"/>
      <c r="H126" s="133"/>
      <c r="I126" s="389"/>
      <c r="J126" s="389"/>
      <c r="K126" s="389"/>
      <c r="L126" s="389"/>
      <c r="M126" s="389"/>
      <c r="N126" s="382"/>
      <c r="O126" s="389"/>
      <c r="P126" s="389"/>
      <c r="Q126" s="389"/>
      <c r="R126" s="389"/>
      <c r="S126" s="389"/>
      <c r="T126" s="389"/>
    </row>
    <row r="127" ht="15.75" customHeight="1">
      <c r="A127" s="133"/>
      <c r="B127" s="133"/>
      <c r="C127" s="375"/>
      <c r="D127" s="133"/>
      <c r="E127" s="246"/>
      <c r="F127" s="378"/>
      <c r="G127" s="246"/>
      <c r="H127" s="133"/>
      <c r="I127" s="389"/>
      <c r="J127" s="389"/>
      <c r="K127" s="389"/>
      <c r="L127" s="389"/>
      <c r="M127" s="389"/>
      <c r="N127" s="382"/>
      <c r="O127" s="389"/>
      <c r="P127" s="389"/>
      <c r="Q127" s="389"/>
      <c r="R127" s="389"/>
      <c r="S127" s="389"/>
      <c r="T127" s="389"/>
    </row>
    <row r="128" ht="15.75" customHeight="1">
      <c r="A128" s="133"/>
      <c r="B128" s="133"/>
      <c r="C128" s="375"/>
      <c r="D128" s="133"/>
      <c r="E128" s="246"/>
      <c r="F128" s="378"/>
      <c r="G128" s="246"/>
      <c r="H128" s="133"/>
      <c r="I128" s="389"/>
      <c r="J128" s="389"/>
      <c r="K128" s="389"/>
      <c r="L128" s="389"/>
      <c r="M128" s="389"/>
      <c r="N128" s="382"/>
      <c r="O128" s="389"/>
      <c r="P128" s="389"/>
      <c r="Q128" s="389"/>
      <c r="R128" s="389"/>
      <c r="S128" s="389"/>
      <c r="T128" s="389"/>
    </row>
    <row r="129" ht="15.75" customHeight="1">
      <c r="A129" s="133"/>
      <c r="B129" s="133"/>
      <c r="C129" s="375"/>
      <c r="D129" s="133"/>
      <c r="E129" s="246"/>
      <c r="F129" s="378"/>
      <c r="G129" s="246"/>
      <c r="H129" s="133"/>
      <c r="I129" s="389"/>
      <c r="J129" s="389"/>
      <c r="K129" s="389"/>
      <c r="L129" s="389"/>
      <c r="M129" s="389"/>
      <c r="N129" s="382"/>
      <c r="O129" s="389"/>
      <c r="P129" s="389"/>
      <c r="Q129" s="389"/>
      <c r="R129" s="389"/>
      <c r="S129" s="389"/>
      <c r="T129" s="389"/>
    </row>
    <row r="130" ht="15.75" customHeight="1">
      <c r="A130" s="133"/>
      <c r="B130" s="133"/>
      <c r="C130" s="375"/>
      <c r="D130" s="133"/>
      <c r="E130" s="246"/>
      <c r="F130" s="378"/>
      <c r="G130" s="246"/>
      <c r="H130" s="133"/>
      <c r="I130" s="389"/>
      <c r="J130" s="389"/>
      <c r="K130" s="389"/>
      <c r="L130" s="389"/>
      <c r="M130" s="389"/>
      <c r="N130" s="382"/>
      <c r="O130" s="389"/>
      <c r="P130" s="389"/>
      <c r="Q130" s="389"/>
      <c r="R130" s="389"/>
      <c r="S130" s="389"/>
      <c r="T130" s="389"/>
    </row>
    <row r="131" ht="15.75" customHeight="1">
      <c r="A131" s="133"/>
      <c r="B131" s="133"/>
      <c r="C131" s="375"/>
      <c r="D131" s="133"/>
      <c r="E131" s="246"/>
      <c r="F131" s="378"/>
      <c r="G131" s="246"/>
      <c r="H131" s="133"/>
      <c r="I131" s="389"/>
      <c r="J131" s="389"/>
      <c r="K131" s="389"/>
      <c r="L131" s="389"/>
      <c r="M131" s="389"/>
      <c r="N131" s="382"/>
      <c r="O131" s="389"/>
      <c r="P131" s="389"/>
      <c r="Q131" s="389"/>
      <c r="R131" s="389"/>
      <c r="S131" s="389"/>
      <c r="T131" s="389"/>
    </row>
    <row r="132" ht="15.75" customHeight="1">
      <c r="A132" s="133"/>
      <c r="B132" s="133"/>
      <c r="C132" s="375"/>
      <c r="D132" s="133"/>
      <c r="E132" s="246"/>
      <c r="F132" s="378"/>
      <c r="G132" s="246"/>
      <c r="H132" s="133"/>
      <c r="I132" s="389"/>
      <c r="J132" s="389"/>
      <c r="K132" s="389"/>
      <c r="L132" s="389"/>
      <c r="M132" s="389"/>
      <c r="N132" s="382"/>
      <c r="O132" s="389"/>
      <c r="P132" s="389"/>
      <c r="Q132" s="389"/>
      <c r="R132" s="389"/>
      <c r="S132" s="389"/>
      <c r="T132" s="389"/>
    </row>
    <row r="133" ht="15.75" customHeight="1">
      <c r="A133" s="133"/>
      <c r="B133" s="133"/>
      <c r="C133" s="375"/>
      <c r="D133" s="133"/>
      <c r="E133" s="246"/>
      <c r="F133" s="378"/>
      <c r="G133" s="246"/>
      <c r="H133" s="133"/>
      <c r="I133" s="389"/>
      <c r="J133" s="389"/>
      <c r="K133" s="389"/>
      <c r="L133" s="389"/>
      <c r="M133" s="389"/>
      <c r="N133" s="382"/>
      <c r="O133" s="389"/>
      <c r="P133" s="389"/>
      <c r="Q133" s="389"/>
      <c r="R133" s="389"/>
      <c r="S133" s="389"/>
      <c r="T133" s="389"/>
    </row>
    <row r="134" ht="15.75" customHeight="1">
      <c r="A134" s="133"/>
      <c r="B134" s="133"/>
      <c r="C134" s="375"/>
      <c r="D134" s="133"/>
      <c r="E134" s="246"/>
      <c r="F134" s="378"/>
      <c r="G134" s="246"/>
      <c r="H134" s="133"/>
      <c r="I134" s="389"/>
      <c r="J134" s="389"/>
      <c r="K134" s="389"/>
      <c r="L134" s="389"/>
      <c r="M134" s="389"/>
      <c r="N134" s="382"/>
      <c r="O134" s="389"/>
      <c r="P134" s="389"/>
      <c r="Q134" s="389"/>
      <c r="R134" s="389"/>
      <c r="S134" s="389"/>
      <c r="T134" s="389"/>
    </row>
    <row r="135" ht="15.75" customHeight="1">
      <c r="A135" s="133"/>
      <c r="B135" s="133"/>
      <c r="C135" s="375"/>
      <c r="D135" s="133"/>
      <c r="E135" s="246"/>
      <c r="F135" s="378"/>
      <c r="G135" s="246"/>
      <c r="H135" s="133"/>
      <c r="I135" s="389"/>
      <c r="J135" s="389"/>
      <c r="K135" s="389"/>
      <c r="L135" s="389"/>
      <c r="M135" s="389"/>
      <c r="N135" s="382"/>
      <c r="O135" s="389"/>
      <c r="P135" s="389"/>
      <c r="Q135" s="389"/>
      <c r="R135" s="389"/>
      <c r="S135" s="389"/>
      <c r="T135" s="389"/>
    </row>
    <row r="136" ht="15.75" customHeight="1">
      <c r="A136" s="133"/>
      <c r="B136" s="133"/>
      <c r="C136" s="375"/>
      <c r="D136" s="133"/>
      <c r="E136" s="246"/>
      <c r="F136" s="378"/>
      <c r="G136" s="246"/>
      <c r="H136" s="133"/>
      <c r="I136" s="389"/>
      <c r="J136" s="389"/>
      <c r="K136" s="389"/>
      <c r="L136" s="389"/>
      <c r="M136" s="389"/>
      <c r="N136" s="382"/>
      <c r="O136" s="389"/>
      <c r="P136" s="389"/>
      <c r="Q136" s="389"/>
      <c r="R136" s="389"/>
      <c r="S136" s="389"/>
      <c r="T136" s="389"/>
    </row>
    <row r="137" ht="15.75" customHeight="1">
      <c r="A137" s="133"/>
      <c r="B137" s="133"/>
      <c r="C137" s="375"/>
      <c r="D137" s="133"/>
      <c r="E137" s="246"/>
      <c r="F137" s="378"/>
      <c r="G137" s="246"/>
      <c r="H137" s="133"/>
      <c r="I137" s="389"/>
      <c r="J137" s="389"/>
      <c r="K137" s="389"/>
      <c r="L137" s="389"/>
      <c r="M137" s="389"/>
      <c r="N137" s="382"/>
      <c r="O137" s="389"/>
      <c r="P137" s="389"/>
      <c r="Q137" s="389"/>
      <c r="R137" s="389"/>
      <c r="S137" s="389"/>
      <c r="T137" s="389"/>
    </row>
    <row r="138" ht="15.75" customHeight="1">
      <c r="A138" s="133"/>
      <c r="B138" s="133"/>
      <c r="C138" s="375"/>
      <c r="D138" s="133"/>
      <c r="E138" s="246"/>
      <c r="F138" s="378"/>
      <c r="G138" s="246"/>
      <c r="H138" s="133"/>
      <c r="I138" s="389"/>
      <c r="J138" s="389"/>
      <c r="K138" s="389"/>
      <c r="L138" s="389"/>
      <c r="M138" s="389"/>
      <c r="N138" s="382"/>
      <c r="O138" s="389"/>
      <c r="P138" s="389"/>
      <c r="Q138" s="389"/>
      <c r="R138" s="389"/>
      <c r="S138" s="389"/>
      <c r="T138" s="389"/>
    </row>
    <row r="139" ht="15.75" customHeight="1">
      <c r="A139" s="133"/>
      <c r="B139" s="133"/>
      <c r="C139" s="375"/>
      <c r="D139" s="133"/>
      <c r="E139" s="246"/>
      <c r="F139" s="378"/>
      <c r="G139" s="246"/>
      <c r="H139" s="133"/>
      <c r="I139" s="389"/>
      <c r="J139" s="389"/>
      <c r="K139" s="389"/>
      <c r="L139" s="389"/>
      <c r="M139" s="389"/>
      <c r="N139" s="382"/>
      <c r="O139" s="389"/>
      <c r="P139" s="389"/>
      <c r="Q139" s="389"/>
      <c r="R139" s="389"/>
      <c r="S139" s="389"/>
      <c r="T139" s="389"/>
    </row>
    <row r="140" ht="15.75" customHeight="1">
      <c r="A140" s="133"/>
      <c r="B140" s="133"/>
      <c r="C140" s="375"/>
      <c r="D140" s="133"/>
      <c r="E140" s="246"/>
      <c r="F140" s="378"/>
      <c r="G140" s="246"/>
      <c r="H140" s="133"/>
      <c r="I140" s="389"/>
      <c r="J140" s="389"/>
      <c r="K140" s="389"/>
      <c r="L140" s="389"/>
      <c r="M140" s="389"/>
      <c r="N140" s="382"/>
      <c r="O140" s="389"/>
      <c r="P140" s="389"/>
      <c r="Q140" s="389"/>
      <c r="R140" s="389"/>
      <c r="S140" s="389"/>
      <c r="T140" s="389"/>
    </row>
    <row r="141" ht="15.75" customHeight="1">
      <c r="A141" s="133"/>
      <c r="B141" s="133"/>
      <c r="C141" s="375"/>
      <c r="D141" s="133"/>
      <c r="E141" s="246"/>
      <c r="F141" s="378"/>
      <c r="G141" s="246"/>
      <c r="H141" s="133"/>
      <c r="I141" s="389"/>
      <c r="J141" s="389"/>
      <c r="K141" s="389"/>
      <c r="L141" s="389"/>
      <c r="M141" s="389"/>
      <c r="N141" s="382"/>
      <c r="O141" s="389"/>
      <c r="P141" s="389"/>
      <c r="Q141" s="389"/>
      <c r="R141" s="389"/>
      <c r="S141" s="389"/>
      <c r="T141" s="389"/>
    </row>
    <row r="142" ht="15.75" customHeight="1">
      <c r="A142" s="133"/>
      <c r="B142" s="133"/>
      <c r="C142" s="375"/>
      <c r="D142" s="133"/>
      <c r="E142" s="246"/>
      <c r="F142" s="378"/>
      <c r="G142" s="246"/>
      <c r="H142" s="133"/>
      <c r="I142" s="389"/>
      <c r="J142" s="389"/>
      <c r="K142" s="389"/>
      <c r="L142" s="389"/>
      <c r="M142" s="389"/>
      <c r="N142" s="382"/>
      <c r="O142" s="389"/>
      <c r="P142" s="389"/>
      <c r="Q142" s="389"/>
      <c r="R142" s="389"/>
      <c r="S142" s="389"/>
      <c r="T142" s="389"/>
    </row>
    <row r="143" ht="15.75" customHeight="1">
      <c r="A143" s="133"/>
      <c r="B143" s="133"/>
      <c r="C143" s="375"/>
      <c r="D143" s="133"/>
      <c r="E143" s="246"/>
      <c r="F143" s="378"/>
      <c r="G143" s="246"/>
      <c r="H143" s="133"/>
      <c r="I143" s="389"/>
      <c r="J143" s="389"/>
      <c r="K143" s="389"/>
      <c r="L143" s="389"/>
      <c r="M143" s="389"/>
      <c r="N143" s="382"/>
      <c r="O143" s="389"/>
      <c r="P143" s="389"/>
      <c r="Q143" s="389"/>
      <c r="R143" s="389"/>
      <c r="S143" s="389"/>
      <c r="T143" s="389"/>
    </row>
    <row r="144" ht="15.75" customHeight="1">
      <c r="A144" s="133"/>
      <c r="B144" s="133"/>
      <c r="C144" s="375"/>
      <c r="D144" s="133"/>
      <c r="E144" s="246"/>
      <c r="F144" s="378"/>
      <c r="G144" s="246"/>
      <c r="H144" s="133"/>
      <c r="I144" s="389"/>
      <c r="J144" s="389"/>
      <c r="K144" s="389"/>
      <c r="L144" s="389"/>
      <c r="M144" s="389"/>
      <c r="N144" s="382"/>
      <c r="O144" s="389"/>
      <c r="P144" s="389"/>
      <c r="Q144" s="389"/>
      <c r="R144" s="389"/>
      <c r="S144" s="389"/>
      <c r="T144" s="389"/>
    </row>
    <row r="145" ht="15.75" customHeight="1">
      <c r="A145" s="133"/>
      <c r="B145" s="133"/>
      <c r="C145" s="375"/>
      <c r="D145" s="133"/>
      <c r="E145" s="246"/>
      <c r="F145" s="378"/>
      <c r="G145" s="246"/>
      <c r="H145" s="133"/>
      <c r="I145" s="389"/>
      <c r="J145" s="389"/>
      <c r="K145" s="389"/>
      <c r="L145" s="389"/>
      <c r="M145" s="389"/>
      <c r="N145" s="382"/>
      <c r="O145" s="389"/>
      <c r="P145" s="389"/>
      <c r="Q145" s="389"/>
      <c r="R145" s="389"/>
      <c r="S145" s="389"/>
      <c r="T145" s="389"/>
    </row>
    <row r="146" ht="15.75" customHeight="1">
      <c r="A146" s="133"/>
      <c r="B146" s="133"/>
      <c r="C146" s="375"/>
      <c r="D146" s="133"/>
      <c r="E146" s="246"/>
      <c r="F146" s="378"/>
      <c r="G146" s="246"/>
      <c r="H146" s="133"/>
      <c r="I146" s="389"/>
      <c r="J146" s="389"/>
      <c r="K146" s="389"/>
      <c r="L146" s="389"/>
      <c r="M146" s="389"/>
      <c r="N146" s="382"/>
      <c r="O146" s="389"/>
      <c r="P146" s="389"/>
      <c r="Q146" s="389"/>
      <c r="R146" s="389"/>
      <c r="S146" s="389"/>
      <c r="T146" s="389"/>
    </row>
    <row r="147" ht="15.75" customHeight="1">
      <c r="A147" s="133"/>
      <c r="B147" s="133"/>
      <c r="C147" s="375"/>
      <c r="D147" s="133"/>
      <c r="E147" s="246"/>
      <c r="F147" s="378"/>
      <c r="G147" s="246"/>
      <c r="H147" s="133"/>
      <c r="I147" s="389"/>
      <c r="J147" s="389"/>
      <c r="K147" s="389"/>
      <c r="L147" s="389"/>
      <c r="M147" s="389"/>
      <c r="N147" s="382"/>
      <c r="O147" s="389"/>
      <c r="P147" s="389"/>
      <c r="Q147" s="389"/>
      <c r="R147" s="389"/>
      <c r="S147" s="389"/>
      <c r="T147" s="389"/>
    </row>
    <row r="148" ht="15.75" customHeight="1">
      <c r="A148" s="133"/>
      <c r="B148" s="133"/>
      <c r="C148" s="375"/>
      <c r="D148" s="133"/>
      <c r="E148" s="246"/>
      <c r="F148" s="378"/>
      <c r="G148" s="246"/>
      <c r="H148" s="133"/>
      <c r="I148" s="389"/>
      <c r="J148" s="389"/>
      <c r="K148" s="389"/>
      <c r="L148" s="389"/>
      <c r="M148" s="389"/>
      <c r="N148" s="382"/>
      <c r="O148" s="389"/>
      <c r="P148" s="389"/>
      <c r="Q148" s="389"/>
      <c r="R148" s="389"/>
      <c r="S148" s="389"/>
      <c r="T148" s="389"/>
    </row>
    <row r="149" ht="15.75" customHeight="1">
      <c r="A149" s="133"/>
      <c r="B149" s="133"/>
      <c r="C149" s="375"/>
      <c r="D149" s="133"/>
      <c r="E149" s="246"/>
      <c r="F149" s="378"/>
      <c r="G149" s="246"/>
      <c r="H149" s="133"/>
      <c r="I149" s="389"/>
      <c r="J149" s="389"/>
      <c r="K149" s="389"/>
      <c r="L149" s="389"/>
      <c r="M149" s="389"/>
      <c r="N149" s="382"/>
      <c r="O149" s="389"/>
      <c r="P149" s="389"/>
      <c r="Q149" s="389"/>
      <c r="R149" s="389"/>
      <c r="S149" s="389"/>
      <c r="T149" s="389"/>
    </row>
    <row r="150" ht="15.75" customHeight="1">
      <c r="A150" s="133"/>
      <c r="B150" s="133"/>
      <c r="C150" s="375"/>
      <c r="D150" s="133"/>
      <c r="E150" s="246"/>
      <c r="F150" s="378"/>
      <c r="G150" s="246"/>
      <c r="H150" s="133"/>
      <c r="I150" s="389"/>
      <c r="J150" s="389"/>
      <c r="K150" s="389"/>
      <c r="L150" s="389"/>
      <c r="M150" s="389"/>
      <c r="N150" s="382"/>
      <c r="O150" s="389"/>
      <c r="P150" s="389"/>
      <c r="Q150" s="389"/>
      <c r="R150" s="389"/>
      <c r="S150" s="389"/>
      <c r="T150" s="389"/>
    </row>
    <row r="151" ht="15.75" customHeight="1">
      <c r="A151" s="133"/>
      <c r="B151" s="133"/>
      <c r="C151" s="375"/>
      <c r="D151" s="133"/>
      <c r="E151" s="246"/>
      <c r="F151" s="378"/>
      <c r="G151" s="246"/>
      <c r="H151" s="133"/>
      <c r="I151" s="389"/>
      <c r="J151" s="389"/>
      <c r="K151" s="389"/>
      <c r="L151" s="389"/>
      <c r="M151" s="389"/>
      <c r="N151" s="382"/>
      <c r="O151" s="389"/>
      <c r="P151" s="389"/>
      <c r="Q151" s="389"/>
      <c r="R151" s="389"/>
      <c r="S151" s="389"/>
      <c r="T151" s="389"/>
    </row>
    <row r="152" ht="15.75" customHeight="1">
      <c r="A152" s="133"/>
      <c r="B152" s="133"/>
      <c r="C152" s="375"/>
      <c r="D152" s="133"/>
      <c r="E152" s="246"/>
      <c r="F152" s="378"/>
      <c r="G152" s="246"/>
      <c r="H152" s="133"/>
      <c r="I152" s="389"/>
      <c r="J152" s="389"/>
      <c r="K152" s="389"/>
      <c r="L152" s="389"/>
      <c r="M152" s="389"/>
      <c r="N152" s="382"/>
      <c r="O152" s="389"/>
      <c r="P152" s="389"/>
      <c r="Q152" s="389"/>
      <c r="R152" s="389"/>
      <c r="S152" s="389"/>
      <c r="T152" s="389"/>
    </row>
    <row r="153" ht="15.75" customHeight="1">
      <c r="A153" s="133"/>
      <c r="B153" s="133"/>
      <c r="C153" s="375"/>
      <c r="D153" s="133"/>
      <c r="E153" s="246"/>
      <c r="F153" s="378"/>
      <c r="G153" s="246"/>
      <c r="H153" s="133"/>
      <c r="I153" s="389"/>
      <c r="J153" s="389"/>
      <c r="K153" s="389"/>
      <c r="L153" s="389"/>
      <c r="M153" s="389"/>
      <c r="N153" s="382"/>
      <c r="O153" s="389"/>
      <c r="P153" s="389"/>
      <c r="Q153" s="389"/>
      <c r="R153" s="389"/>
      <c r="S153" s="389"/>
      <c r="T153" s="389"/>
    </row>
    <row r="154" ht="15.75" customHeight="1">
      <c r="A154" s="133"/>
      <c r="B154" s="133"/>
      <c r="C154" s="375"/>
      <c r="D154" s="133"/>
      <c r="E154" s="246"/>
      <c r="F154" s="378"/>
      <c r="G154" s="246"/>
      <c r="H154" s="133"/>
      <c r="I154" s="389"/>
      <c r="J154" s="389"/>
      <c r="K154" s="389"/>
      <c r="L154" s="389"/>
      <c r="M154" s="389"/>
      <c r="N154" s="382"/>
      <c r="O154" s="389"/>
      <c r="P154" s="389"/>
      <c r="Q154" s="389"/>
      <c r="R154" s="389"/>
      <c r="S154" s="389"/>
      <c r="T154" s="389"/>
    </row>
    <row r="155" ht="15.75" customHeight="1">
      <c r="A155" s="133"/>
      <c r="B155" s="133"/>
      <c r="C155" s="375"/>
      <c r="D155" s="133"/>
      <c r="E155" s="246"/>
      <c r="F155" s="378"/>
      <c r="G155" s="246"/>
      <c r="H155" s="133"/>
      <c r="I155" s="389"/>
      <c r="J155" s="389"/>
      <c r="K155" s="389"/>
      <c r="L155" s="389"/>
      <c r="M155" s="389"/>
      <c r="N155" s="382"/>
      <c r="O155" s="389"/>
      <c r="P155" s="389"/>
      <c r="Q155" s="389"/>
      <c r="R155" s="389"/>
      <c r="S155" s="389"/>
      <c r="T155" s="389"/>
    </row>
    <row r="156" ht="15.75" customHeight="1">
      <c r="A156" s="133"/>
      <c r="B156" s="133"/>
      <c r="C156" s="375"/>
      <c r="D156" s="133"/>
      <c r="E156" s="246"/>
      <c r="F156" s="378"/>
      <c r="G156" s="246"/>
      <c r="H156" s="133"/>
      <c r="I156" s="389"/>
      <c r="J156" s="389"/>
      <c r="K156" s="389"/>
      <c r="L156" s="389"/>
      <c r="M156" s="389"/>
      <c r="N156" s="382"/>
      <c r="O156" s="389"/>
      <c r="P156" s="389"/>
      <c r="Q156" s="389"/>
      <c r="R156" s="389"/>
      <c r="S156" s="389"/>
      <c r="T156" s="389"/>
    </row>
    <row r="157" ht="15.75" customHeight="1">
      <c r="A157" s="133"/>
      <c r="B157" s="133"/>
      <c r="C157" s="375"/>
      <c r="D157" s="133"/>
      <c r="E157" s="246"/>
      <c r="F157" s="378"/>
      <c r="G157" s="246"/>
      <c r="H157" s="133"/>
      <c r="I157" s="389"/>
      <c r="J157" s="389"/>
      <c r="K157" s="389"/>
      <c r="L157" s="389"/>
      <c r="M157" s="389"/>
      <c r="N157" s="382"/>
      <c r="O157" s="389"/>
      <c r="P157" s="389"/>
      <c r="Q157" s="389"/>
      <c r="R157" s="389"/>
      <c r="S157" s="389"/>
      <c r="T157" s="389"/>
    </row>
    <row r="158" ht="15.75" customHeight="1">
      <c r="A158" s="133"/>
      <c r="B158" s="133"/>
      <c r="C158" s="375"/>
      <c r="D158" s="133"/>
      <c r="E158" s="246"/>
      <c r="F158" s="378"/>
      <c r="G158" s="246"/>
      <c r="H158" s="133"/>
      <c r="I158" s="389"/>
      <c r="J158" s="389"/>
      <c r="K158" s="389"/>
      <c r="L158" s="389"/>
      <c r="M158" s="389"/>
      <c r="N158" s="382"/>
      <c r="O158" s="389"/>
      <c r="P158" s="389"/>
      <c r="Q158" s="389"/>
      <c r="R158" s="389"/>
      <c r="S158" s="389"/>
      <c r="T158" s="389"/>
    </row>
    <row r="159" ht="15.75" customHeight="1">
      <c r="A159" s="133"/>
      <c r="B159" s="133"/>
      <c r="C159" s="375"/>
      <c r="D159" s="133"/>
      <c r="E159" s="246"/>
      <c r="F159" s="378"/>
      <c r="G159" s="246"/>
      <c r="H159" s="133"/>
      <c r="I159" s="389"/>
      <c r="J159" s="389"/>
      <c r="K159" s="389"/>
      <c r="L159" s="389"/>
      <c r="M159" s="389"/>
      <c r="N159" s="382"/>
      <c r="O159" s="389"/>
      <c r="P159" s="389"/>
      <c r="Q159" s="389"/>
      <c r="R159" s="389"/>
      <c r="S159" s="389"/>
      <c r="T159" s="389"/>
    </row>
    <row r="160" ht="15.75" customHeight="1">
      <c r="A160" s="133"/>
      <c r="B160" s="133"/>
      <c r="C160" s="375"/>
      <c r="D160" s="133"/>
      <c r="E160" s="246"/>
      <c r="F160" s="378"/>
      <c r="G160" s="246"/>
      <c r="H160" s="133"/>
      <c r="I160" s="389"/>
      <c r="J160" s="389"/>
      <c r="K160" s="389"/>
      <c r="L160" s="389"/>
      <c r="M160" s="389"/>
      <c r="N160" s="382"/>
      <c r="O160" s="389"/>
      <c r="P160" s="389"/>
      <c r="Q160" s="389"/>
      <c r="R160" s="389"/>
      <c r="S160" s="389"/>
      <c r="T160" s="389"/>
    </row>
    <row r="161" ht="15.75" customHeight="1">
      <c r="A161" s="133"/>
      <c r="B161" s="133"/>
      <c r="C161" s="375"/>
      <c r="D161" s="133"/>
      <c r="E161" s="246"/>
      <c r="F161" s="378"/>
      <c r="G161" s="246"/>
      <c r="H161" s="133"/>
      <c r="I161" s="389"/>
      <c r="J161" s="389"/>
      <c r="K161" s="389"/>
      <c r="L161" s="389"/>
      <c r="M161" s="389"/>
      <c r="N161" s="382"/>
      <c r="O161" s="389"/>
      <c r="P161" s="389"/>
      <c r="Q161" s="389"/>
      <c r="R161" s="389"/>
      <c r="S161" s="389"/>
      <c r="T161" s="389"/>
    </row>
    <row r="162" ht="15.75" customHeight="1">
      <c r="A162" s="133"/>
      <c r="B162" s="133"/>
      <c r="C162" s="375"/>
      <c r="D162" s="133"/>
      <c r="E162" s="246"/>
      <c r="F162" s="378"/>
      <c r="G162" s="246"/>
      <c r="H162" s="133"/>
      <c r="I162" s="389"/>
      <c r="J162" s="389"/>
      <c r="K162" s="389"/>
      <c r="L162" s="389"/>
      <c r="M162" s="389"/>
      <c r="N162" s="382"/>
      <c r="O162" s="389"/>
      <c r="P162" s="389"/>
      <c r="Q162" s="389"/>
      <c r="R162" s="389"/>
      <c r="S162" s="389"/>
      <c r="T162" s="389"/>
    </row>
    <row r="163" ht="15.75" customHeight="1">
      <c r="A163" s="133"/>
      <c r="B163" s="133"/>
      <c r="C163" s="375"/>
      <c r="D163" s="133"/>
      <c r="E163" s="246"/>
      <c r="F163" s="378"/>
      <c r="G163" s="246"/>
      <c r="H163" s="133"/>
      <c r="I163" s="389"/>
      <c r="J163" s="389"/>
      <c r="K163" s="389"/>
      <c r="L163" s="389"/>
      <c r="M163" s="389"/>
      <c r="N163" s="382"/>
      <c r="O163" s="389"/>
      <c r="P163" s="389"/>
      <c r="Q163" s="389"/>
      <c r="R163" s="389"/>
      <c r="S163" s="389"/>
      <c r="T163" s="389"/>
    </row>
    <row r="164" ht="15.75" customHeight="1">
      <c r="A164" s="133"/>
      <c r="B164" s="133"/>
      <c r="C164" s="375"/>
      <c r="D164" s="133"/>
      <c r="E164" s="246"/>
      <c r="F164" s="378"/>
      <c r="G164" s="246"/>
      <c r="H164" s="133"/>
      <c r="I164" s="389"/>
      <c r="J164" s="389"/>
      <c r="K164" s="389"/>
      <c r="L164" s="389"/>
      <c r="M164" s="389"/>
      <c r="N164" s="382"/>
      <c r="O164" s="389"/>
      <c r="P164" s="389"/>
      <c r="Q164" s="389"/>
      <c r="R164" s="389"/>
      <c r="S164" s="389"/>
      <c r="T164" s="389"/>
    </row>
    <row r="165" ht="15.75" customHeight="1">
      <c r="A165" s="133"/>
      <c r="B165" s="133"/>
      <c r="C165" s="375"/>
      <c r="D165" s="133"/>
      <c r="E165" s="246"/>
      <c r="F165" s="378"/>
      <c r="G165" s="246"/>
      <c r="H165" s="133"/>
      <c r="I165" s="389"/>
      <c r="J165" s="389"/>
      <c r="K165" s="389"/>
      <c r="L165" s="389"/>
      <c r="M165" s="389"/>
      <c r="N165" s="382"/>
      <c r="O165" s="389"/>
      <c r="P165" s="389"/>
      <c r="Q165" s="389"/>
      <c r="R165" s="389"/>
      <c r="S165" s="389"/>
      <c r="T165" s="389"/>
    </row>
    <row r="166" ht="15.75" customHeight="1">
      <c r="A166" s="133"/>
      <c r="B166" s="133"/>
      <c r="C166" s="375"/>
      <c r="D166" s="133"/>
      <c r="E166" s="246"/>
      <c r="F166" s="378"/>
      <c r="G166" s="246"/>
      <c r="H166" s="133"/>
      <c r="I166" s="389"/>
      <c r="J166" s="389"/>
      <c r="K166" s="389"/>
      <c r="L166" s="389"/>
      <c r="M166" s="389"/>
      <c r="N166" s="382"/>
      <c r="O166" s="389"/>
      <c r="P166" s="389"/>
      <c r="Q166" s="389"/>
      <c r="R166" s="389"/>
      <c r="S166" s="389"/>
      <c r="T166" s="389"/>
    </row>
    <row r="167" ht="15.75" customHeight="1">
      <c r="A167" s="133"/>
      <c r="B167" s="133"/>
      <c r="C167" s="375"/>
      <c r="D167" s="133"/>
      <c r="E167" s="246"/>
      <c r="F167" s="378"/>
      <c r="G167" s="246"/>
      <c r="H167" s="133"/>
      <c r="I167" s="389"/>
      <c r="J167" s="389"/>
      <c r="K167" s="389"/>
      <c r="L167" s="389"/>
      <c r="M167" s="389"/>
      <c r="N167" s="382"/>
      <c r="O167" s="389"/>
      <c r="P167" s="389"/>
      <c r="Q167" s="389"/>
      <c r="R167" s="389"/>
      <c r="S167" s="389"/>
      <c r="T167" s="389"/>
    </row>
    <row r="168" ht="15.75" customHeight="1">
      <c r="A168" s="133"/>
      <c r="B168" s="133"/>
      <c r="C168" s="375"/>
      <c r="D168" s="133"/>
      <c r="E168" s="246"/>
      <c r="F168" s="378"/>
      <c r="G168" s="246"/>
      <c r="H168" s="133"/>
      <c r="I168" s="389"/>
      <c r="J168" s="389"/>
      <c r="K168" s="389"/>
      <c r="L168" s="389"/>
      <c r="M168" s="389"/>
      <c r="N168" s="382"/>
      <c r="O168" s="389"/>
      <c r="P168" s="389"/>
      <c r="Q168" s="389"/>
      <c r="R168" s="389"/>
      <c r="S168" s="389"/>
      <c r="T168" s="389"/>
    </row>
    <row r="169" ht="15.75" customHeight="1">
      <c r="A169" s="133"/>
      <c r="B169" s="133"/>
      <c r="C169" s="375"/>
      <c r="D169" s="133"/>
      <c r="E169" s="246"/>
      <c r="F169" s="378"/>
      <c r="G169" s="246"/>
      <c r="H169" s="133"/>
      <c r="I169" s="389"/>
      <c r="J169" s="389"/>
      <c r="K169" s="389"/>
      <c r="L169" s="389"/>
      <c r="M169" s="389"/>
      <c r="N169" s="382"/>
      <c r="O169" s="389"/>
      <c r="P169" s="389"/>
      <c r="Q169" s="389"/>
      <c r="R169" s="389"/>
      <c r="S169" s="389"/>
      <c r="T169" s="389"/>
    </row>
    <row r="170" ht="15.75" customHeight="1">
      <c r="A170" s="133"/>
      <c r="B170" s="133"/>
      <c r="C170" s="375"/>
      <c r="D170" s="133"/>
      <c r="E170" s="246"/>
      <c r="F170" s="378"/>
      <c r="G170" s="246"/>
      <c r="H170" s="133"/>
      <c r="I170" s="389"/>
      <c r="J170" s="389"/>
      <c r="K170" s="389"/>
      <c r="L170" s="389"/>
      <c r="M170" s="389"/>
      <c r="N170" s="382"/>
      <c r="O170" s="389"/>
      <c r="P170" s="389"/>
      <c r="Q170" s="389"/>
      <c r="R170" s="389"/>
      <c r="S170" s="389"/>
      <c r="T170" s="389"/>
    </row>
    <row r="171" ht="15.75" customHeight="1">
      <c r="A171" s="133"/>
      <c r="B171" s="133"/>
      <c r="C171" s="375"/>
      <c r="D171" s="133"/>
      <c r="E171" s="246"/>
      <c r="F171" s="378"/>
      <c r="G171" s="246"/>
      <c r="H171" s="133"/>
      <c r="I171" s="389"/>
      <c r="J171" s="389"/>
      <c r="K171" s="389"/>
      <c r="L171" s="389"/>
      <c r="M171" s="389"/>
      <c r="N171" s="382"/>
      <c r="O171" s="389"/>
      <c r="P171" s="389"/>
      <c r="Q171" s="389"/>
      <c r="R171" s="389"/>
      <c r="S171" s="389"/>
      <c r="T171" s="389"/>
    </row>
    <row r="172" ht="15.75" customHeight="1">
      <c r="A172" s="133"/>
      <c r="B172" s="133"/>
      <c r="C172" s="375"/>
      <c r="D172" s="133"/>
      <c r="E172" s="246"/>
      <c r="F172" s="378"/>
      <c r="G172" s="246"/>
      <c r="H172" s="133"/>
      <c r="I172" s="389"/>
      <c r="J172" s="389"/>
      <c r="K172" s="389"/>
      <c r="L172" s="389"/>
      <c r="M172" s="389"/>
      <c r="N172" s="382"/>
      <c r="O172" s="389"/>
      <c r="P172" s="389"/>
      <c r="Q172" s="389"/>
      <c r="R172" s="389"/>
      <c r="S172" s="389"/>
      <c r="T172" s="389"/>
    </row>
    <row r="173" ht="15.75" customHeight="1">
      <c r="A173" s="133"/>
      <c r="B173" s="133"/>
      <c r="C173" s="375"/>
      <c r="D173" s="133"/>
      <c r="E173" s="246"/>
      <c r="F173" s="378"/>
      <c r="G173" s="246"/>
      <c r="H173" s="133"/>
      <c r="I173" s="389"/>
      <c r="J173" s="389"/>
      <c r="K173" s="389"/>
      <c r="L173" s="389"/>
      <c r="M173" s="389"/>
      <c r="N173" s="382"/>
      <c r="O173" s="389"/>
      <c r="P173" s="389"/>
      <c r="Q173" s="389"/>
      <c r="R173" s="389"/>
      <c r="S173" s="389"/>
      <c r="T173" s="389"/>
    </row>
    <row r="174" ht="15.75" customHeight="1">
      <c r="A174" s="133"/>
      <c r="B174" s="133"/>
      <c r="C174" s="375"/>
      <c r="D174" s="133"/>
      <c r="E174" s="246"/>
      <c r="F174" s="378"/>
      <c r="G174" s="246"/>
      <c r="H174" s="133"/>
      <c r="I174" s="389"/>
      <c r="J174" s="389"/>
      <c r="K174" s="389"/>
      <c r="L174" s="389"/>
      <c r="M174" s="389"/>
      <c r="N174" s="382"/>
      <c r="O174" s="389"/>
      <c r="P174" s="389"/>
      <c r="Q174" s="389"/>
      <c r="R174" s="389"/>
      <c r="S174" s="389"/>
      <c r="T174" s="389"/>
    </row>
    <row r="175" ht="15.75" customHeight="1">
      <c r="A175" s="133"/>
      <c r="B175" s="133"/>
      <c r="C175" s="375"/>
      <c r="D175" s="133"/>
      <c r="E175" s="246"/>
      <c r="F175" s="378"/>
      <c r="G175" s="246"/>
      <c r="H175" s="133"/>
      <c r="I175" s="389"/>
      <c r="J175" s="389"/>
      <c r="K175" s="389"/>
      <c r="L175" s="389"/>
      <c r="M175" s="389"/>
      <c r="N175" s="382"/>
      <c r="O175" s="389"/>
      <c r="P175" s="389"/>
      <c r="Q175" s="389"/>
      <c r="R175" s="389"/>
      <c r="S175" s="389"/>
      <c r="T175" s="389"/>
    </row>
    <row r="176" ht="15.75" customHeight="1">
      <c r="A176" s="133"/>
      <c r="B176" s="133"/>
      <c r="C176" s="375"/>
      <c r="D176" s="133"/>
      <c r="E176" s="246"/>
      <c r="F176" s="378"/>
      <c r="G176" s="246"/>
      <c r="H176" s="133"/>
      <c r="I176" s="389"/>
      <c r="J176" s="389"/>
      <c r="K176" s="389"/>
      <c r="L176" s="389"/>
      <c r="M176" s="389"/>
      <c r="N176" s="382"/>
      <c r="O176" s="389"/>
      <c r="P176" s="389"/>
      <c r="Q176" s="389"/>
      <c r="R176" s="389"/>
      <c r="S176" s="389"/>
      <c r="T176" s="389"/>
    </row>
    <row r="177" ht="15.75" customHeight="1">
      <c r="A177" s="133"/>
      <c r="B177" s="133"/>
      <c r="C177" s="375"/>
      <c r="D177" s="133"/>
      <c r="E177" s="246"/>
      <c r="F177" s="378"/>
      <c r="G177" s="246"/>
      <c r="H177" s="133"/>
      <c r="I177" s="389"/>
      <c r="J177" s="389"/>
      <c r="K177" s="389"/>
      <c r="L177" s="389"/>
      <c r="M177" s="389"/>
      <c r="N177" s="382"/>
      <c r="O177" s="389"/>
      <c r="P177" s="389"/>
      <c r="Q177" s="389"/>
      <c r="R177" s="389"/>
      <c r="S177" s="389"/>
      <c r="T177" s="389"/>
    </row>
    <row r="178" ht="15.75" customHeight="1">
      <c r="A178" s="133"/>
      <c r="B178" s="133"/>
      <c r="C178" s="375"/>
      <c r="D178" s="133"/>
      <c r="E178" s="246"/>
      <c r="F178" s="378"/>
      <c r="G178" s="246"/>
      <c r="H178" s="133"/>
      <c r="I178" s="389"/>
      <c r="J178" s="389"/>
      <c r="K178" s="389"/>
      <c r="L178" s="389"/>
      <c r="M178" s="389"/>
      <c r="N178" s="382"/>
      <c r="O178" s="389"/>
      <c r="P178" s="389"/>
      <c r="Q178" s="389"/>
      <c r="R178" s="389"/>
      <c r="S178" s="389"/>
      <c r="T178" s="389"/>
    </row>
    <row r="179" ht="15.75" customHeight="1">
      <c r="A179" s="133"/>
      <c r="B179" s="133"/>
      <c r="C179" s="375"/>
      <c r="D179" s="133"/>
      <c r="E179" s="246"/>
      <c r="F179" s="378"/>
      <c r="G179" s="246"/>
      <c r="H179" s="133"/>
      <c r="I179" s="389"/>
      <c r="J179" s="389"/>
      <c r="K179" s="389"/>
      <c r="L179" s="389"/>
      <c r="M179" s="389"/>
      <c r="N179" s="382"/>
      <c r="O179" s="389"/>
      <c r="P179" s="389"/>
      <c r="Q179" s="389"/>
      <c r="R179" s="389"/>
      <c r="S179" s="389"/>
      <c r="T179" s="389"/>
    </row>
    <row r="180" ht="15.75" customHeight="1">
      <c r="A180" s="133"/>
      <c r="B180" s="133"/>
      <c r="C180" s="375"/>
      <c r="D180" s="133"/>
      <c r="E180" s="246"/>
      <c r="F180" s="378"/>
      <c r="G180" s="246"/>
      <c r="H180" s="133"/>
      <c r="I180" s="389"/>
      <c r="J180" s="389"/>
      <c r="K180" s="389"/>
      <c r="L180" s="389"/>
      <c r="M180" s="389"/>
      <c r="N180" s="382"/>
      <c r="O180" s="389"/>
      <c r="P180" s="389"/>
      <c r="Q180" s="389"/>
      <c r="R180" s="389"/>
      <c r="S180" s="389"/>
      <c r="T180" s="389"/>
    </row>
    <row r="181" ht="15.75" customHeight="1">
      <c r="A181" s="133"/>
      <c r="B181" s="133"/>
      <c r="C181" s="375"/>
      <c r="D181" s="133"/>
      <c r="E181" s="246"/>
      <c r="F181" s="378"/>
      <c r="G181" s="246"/>
      <c r="H181" s="133"/>
      <c r="I181" s="389"/>
      <c r="J181" s="389"/>
      <c r="K181" s="389"/>
      <c r="L181" s="389"/>
      <c r="M181" s="389"/>
      <c r="N181" s="382"/>
      <c r="O181" s="389"/>
      <c r="P181" s="389"/>
      <c r="Q181" s="389"/>
      <c r="R181" s="389"/>
      <c r="S181" s="389"/>
      <c r="T181" s="389"/>
    </row>
    <row r="182" ht="15.75" customHeight="1">
      <c r="A182" s="133"/>
      <c r="B182" s="133"/>
      <c r="C182" s="375"/>
      <c r="D182" s="133"/>
      <c r="E182" s="246"/>
      <c r="F182" s="378"/>
      <c r="G182" s="246"/>
      <c r="H182" s="133"/>
      <c r="I182" s="389"/>
      <c r="J182" s="389"/>
      <c r="K182" s="389"/>
      <c r="L182" s="389"/>
      <c r="M182" s="389"/>
      <c r="N182" s="382"/>
      <c r="O182" s="389"/>
      <c r="P182" s="389"/>
      <c r="Q182" s="389"/>
      <c r="R182" s="389"/>
      <c r="S182" s="389"/>
      <c r="T182" s="389"/>
    </row>
    <row r="183" ht="15.75" customHeight="1">
      <c r="A183" s="133"/>
      <c r="B183" s="133"/>
      <c r="C183" s="375"/>
      <c r="D183" s="133"/>
      <c r="E183" s="246"/>
      <c r="F183" s="378"/>
      <c r="G183" s="246"/>
      <c r="H183" s="133"/>
      <c r="I183" s="389"/>
      <c r="J183" s="389"/>
      <c r="K183" s="389"/>
      <c r="L183" s="389"/>
      <c r="M183" s="389"/>
      <c r="N183" s="382"/>
      <c r="O183" s="389"/>
      <c r="P183" s="389"/>
      <c r="Q183" s="389"/>
      <c r="R183" s="389"/>
      <c r="S183" s="389"/>
      <c r="T183" s="389"/>
    </row>
    <row r="184" ht="15.75" customHeight="1">
      <c r="A184" s="133"/>
      <c r="B184" s="133"/>
      <c r="C184" s="375"/>
      <c r="D184" s="133"/>
      <c r="E184" s="246"/>
      <c r="F184" s="378"/>
      <c r="G184" s="246"/>
      <c r="H184" s="133"/>
      <c r="I184" s="389"/>
      <c r="J184" s="389"/>
      <c r="K184" s="389"/>
      <c r="L184" s="389"/>
      <c r="M184" s="389"/>
      <c r="N184" s="382"/>
      <c r="O184" s="389"/>
      <c r="P184" s="389"/>
      <c r="Q184" s="389"/>
      <c r="R184" s="389"/>
      <c r="S184" s="389"/>
      <c r="T184" s="389"/>
    </row>
    <row r="185" ht="15.75" customHeight="1">
      <c r="A185" s="133"/>
      <c r="B185" s="133"/>
      <c r="C185" s="375"/>
      <c r="D185" s="133"/>
      <c r="E185" s="246"/>
      <c r="F185" s="378"/>
      <c r="G185" s="246"/>
      <c r="H185" s="133"/>
      <c r="I185" s="389"/>
      <c r="J185" s="389"/>
      <c r="K185" s="389"/>
      <c r="L185" s="389"/>
      <c r="M185" s="389"/>
      <c r="N185" s="382"/>
      <c r="O185" s="389"/>
      <c r="P185" s="389"/>
      <c r="Q185" s="389"/>
      <c r="R185" s="389"/>
      <c r="S185" s="389"/>
      <c r="T185" s="389"/>
    </row>
    <row r="186" ht="15.75" customHeight="1">
      <c r="A186" s="133"/>
      <c r="B186" s="133"/>
      <c r="C186" s="375"/>
      <c r="D186" s="133"/>
      <c r="E186" s="246"/>
      <c r="F186" s="378"/>
      <c r="G186" s="246"/>
      <c r="H186" s="133"/>
      <c r="I186" s="389"/>
      <c r="J186" s="389"/>
      <c r="K186" s="389"/>
      <c r="L186" s="389"/>
      <c r="M186" s="389"/>
      <c r="N186" s="382"/>
      <c r="O186" s="389"/>
      <c r="P186" s="389"/>
      <c r="Q186" s="389"/>
      <c r="R186" s="389"/>
      <c r="S186" s="389"/>
      <c r="T186" s="389"/>
    </row>
    <row r="187" ht="15.75" customHeight="1">
      <c r="A187" s="133"/>
      <c r="B187" s="133"/>
      <c r="C187" s="375"/>
      <c r="D187" s="133"/>
      <c r="E187" s="246"/>
      <c r="F187" s="378"/>
      <c r="G187" s="246"/>
      <c r="H187" s="133"/>
      <c r="I187" s="389"/>
      <c r="J187" s="389"/>
      <c r="K187" s="389"/>
      <c r="L187" s="389"/>
      <c r="M187" s="389"/>
      <c r="N187" s="382"/>
      <c r="O187" s="389"/>
      <c r="P187" s="389"/>
      <c r="Q187" s="389"/>
      <c r="R187" s="389"/>
      <c r="S187" s="389"/>
      <c r="T187" s="389"/>
    </row>
    <row r="188" ht="15.75" customHeight="1">
      <c r="A188" s="133"/>
      <c r="B188" s="133"/>
      <c r="C188" s="375"/>
      <c r="D188" s="133"/>
      <c r="E188" s="246"/>
      <c r="F188" s="378"/>
      <c r="G188" s="246"/>
      <c r="H188" s="133"/>
      <c r="I188" s="389"/>
      <c r="J188" s="389"/>
      <c r="K188" s="389"/>
      <c r="L188" s="389"/>
      <c r="M188" s="389"/>
      <c r="N188" s="382"/>
      <c r="O188" s="389"/>
      <c r="P188" s="389"/>
      <c r="Q188" s="389"/>
      <c r="R188" s="389"/>
      <c r="S188" s="389"/>
      <c r="T188" s="389"/>
    </row>
    <row r="189" ht="15.75" customHeight="1">
      <c r="A189" s="133"/>
      <c r="B189" s="133"/>
      <c r="C189" s="375"/>
      <c r="D189" s="133"/>
      <c r="E189" s="246"/>
      <c r="F189" s="378"/>
      <c r="G189" s="246"/>
      <c r="H189" s="133"/>
      <c r="I189" s="389"/>
      <c r="J189" s="389"/>
      <c r="K189" s="389"/>
      <c r="L189" s="389"/>
      <c r="M189" s="389"/>
      <c r="N189" s="382"/>
      <c r="O189" s="389"/>
      <c r="P189" s="389"/>
      <c r="Q189" s="389"/>
      <c r="R189" s="389"/>
      <c r="S189" s="389"/>
      <c r="T189" s="389"/>
    </row>
    <row r="190" ht="15.75" customHeight="1">
      <c r="A190" s="133"/>
      <c r="B190" s="133"/>
      <c r="C190" s="375"/>
      <c r="D190" s="133"/>
      <c r="E190" s="246"/>
      <c r="F190" s="378"/>
      <c r="G190" s="246"/>
      <c r="H190" s="133"/>
      <c r="I190" s="389"/>
      <c r="J190" s="389"/>
      <c r="K190" s="389"/>
      <c r="L190" s="389"/>
      <c r="M190" s="389"/>
      <c r="N190" s="382"/>
      <c r="O190" s="389"/>
      <c r="P190" s="389"/>
      <c r="Q190" s="389"/>
      <c r="R190" s="389"/>
      <c r="S190" s="389"/>
      <c r="T190" s="389"/>
    </row>
    <row r="191" ht="15.75" customHeight="1">
      <c r="A191" s="133"/>
      <c r="B191" s="133"/>
      <c r="C191" s="375"/>
      <c r="D191" s="133"/>
      <c r="E191" s="246"/>
      <c r="F191" s="378"/>
      <c r="G191" s="246"/>
      <c r="H191" s="133"/>
      <c r="I191" s="389"/>
      <c r="J191" s="389"/>
      <c r="K191" s="389"/>
      <c r="L191" s="389"/>
      <c r="M191" s="389"/>
      <c r="N191" s="382"/>
      <c r="O191" s="389"/>
      <c r="P191" s="389"/>
      <c r="Q191" s="389"/>
      <c r="R191" s="389"/>
      <c r="S191" s="389"/>
      <c r="T191" s="389"/>
    </row>
    <row r="192" ht="15.75" customHeight="1">
      <c r="A192" s="133"/>
      <c r="B192" s="133"/>
      <c r="C192" s="375"/>
      <c r="D192" s="133"/>
      <c r="E192" s="246"/>
      <c r="F192" s="378"/>
      <c r="G192" s="246"/>
      <c r="H192" s="133"/>
      <c r="I192" s="389"/>
      <c r="J192" s="389"/>
      <c r="K192" s="389"/>
      <c r="L192" s="389"/>
      <c r="M192" s="389"/>
      <c r="N192" s="382"/>
      <c r="O192" s="389"/>
      <c r="P192" s="389"/>
      <c r="Q192" s="389"/>
      <c r="R192" s="389"/>
      <c r="S192" s="389"/>
      <c r="T192" s="389"/>
    </row>
    <row r="193" ht="15.75" customHeight="1">
      <c r="A193" s="133"/>
      <c r="B193" s="133"/>
      <c r="C193" s="375"/>
      <c r="D193" s="133"/>
      <c r="E193" s="246"/>
      <c r="F193" s="378"/>
      <c r="G193" s="246"/>
      <c r="H193" s="133"/>
      <c r="I193" s="389"/>
      <c r="J193" s="389"/>
      <c r="K193" s="389"/>
      <c r="L193" s="389"/>
      <c r="M193" s="389"/>
      <c r="N193" s="382"/>
      <c r="O193" s="389"/>
      <c r="P193" s="389"/>
      <c r="Q193" s="389"/>
      <c r="R193" s="389"/>
      <c r="S193" s="389"/>
      <c r="T193" s="389"/>
    </row>
    <row r="194" ht="15.75" customHeight="1">
      <c r="A194" s="133"/>
      <c r="B194" s="133"/>
      <c r="C194" s="375"/>
      <c r="D194" s="133"/>
      <c r="E194" s="246"/>
      <c r="F194" s="378"/>
      <c r="G194" s="246"/>
      <c r="H194" s="133"/>
      <c r="I194" s="389"/>
      <c r="J194" s="389"/>
      <c r="K194" s="389"/>
      <c r="L194" s="389"/>
      <c r="M194" s="389"/>
      <c r="N194" s="382"/>
      <c r="O194" s="389"/>
      <c r="P194" s="389"/>
      <c r="Q194" s="389"/>
      <c r="R194" s="389"/>
      <c r="S194" s="389"/>
      <c r="T194" s="389"/>
    </row>
    <row r="195" ht="15.75" customHeight="1">
      <c r="A195" s="133"/>
      <c r="B195" s="133"/>
      <c r="C195" s="375"/>
      <c r="D195" s="133"/>
      <c r="E195" s="246"/>
      <c r="F195" s="378"/>
      <c r="G195" s="246"/>
      <c r="H195" s="133"/>
      <c r="I195" s="389"/>
      <c r="J195" s="389"/>
      <c r="K195" s="389"/>
      <c r="L195" s="389"/>
      <c r="M195" s="389"/>
      <c r="N195" s="382"/>
      <c r="O195" s="389"/>
      <c r="P195" s="389"/>
      <c r="Q195" s="389"/>
      <c r="R195" s="389"/>
      <c r="S195" s="389"/>
      <c r="T195" s="389"/>
    </row>
    <row r="196" ht="15.75" customHeight="1">
      <c r="A196" s="133"/>
      <c r="B196" s="133"/>
      <c r="C196" s="375"/>
      <c r="D196" s="133"/>
      <c r="E196" s="246"/>
      <c r="F196" s="378"/>
      <c r="G196" s="246"/>
      <c r="H196" s="133"/>
      <c r="I196" s="389"/>
      <c r="J196" s="389"/>
      <c r="K196" s="389"/>
      <c r="L196" s="389"/>
      <c r="M196" s="389"/>
      <c r="N196" s="382"/>
      <c r="O196" s="389"/>
      <c r="P196" s="389"/>
      <c r="Q196" s="389"/>
      <c r="R196" s="389"/>
      <c r="S196" s="389"/>
      <c r="T196" s="389"/>
    </row>
    <row r="197" ht="15.75" customHeight="1">
      <c r="A197" s="133"/>
      <c r="B197" s="133"/>
      <c r="C197" s="375"/>
      <c r="D197" s="133"/>
      <c r="E197" s="246"/>
      <c r="F197" s="378"/>
      <c r="G197" s="246"/>
      <c r="H197" s="133"/>
      <c r="I197" s="389"/>
      <c r="J197" s="389"/>
      <c r="K197" s="389"/>
      <c r="L197" s="389"/>
      <c r="M197" s="389"/>
      <c r="N197" s="382"/>
      <c r="O197" s="389"/>
      <c r="P197" s="389"/>
      <c r="Q197" s="389"/>
      <c r="R197" s="389"/>
      <c r="S197" s="389"/>
      <c r="T197" s="389"/>
    </row>
    <row r="198" ht="15.75" customHeight="1">
      <c r="A198" s="133"/>
      <c r="B198" s="133"/>
      <c r="C198" s="375"/>
      <c r="D198" s="133"/>
      <c r="E198" s="246"/>
      <c r="F198" s="378"/>
      <c r="G198" s="246"/>
      <c r="H198" s="133"/>
      <c r="I198" s="389"/>
      <c r="J198" s="389"/>
      <c r="K198" s="389"/>
      <c r="L198" s="389"/>
      <c r="M198" s="389"/>
      <c r="N198" s="382"/>
      <c r="O198" s="389"/>
      <c r="P198" s="389"/>
      <c r="Q198" s="389"/>
      <c r="R198" s="389"/>
      <c r="S198" s="389"/>
      <c r="T198" s="389"/>
    </row>
    <row r="199" ht="15.75" customHeight="1">
      <c r="A199" s="133"/>
      <c r="B199" s="133"/>
      <c r="C199" s="375"/>
      <c r="D199" s="133"/>
      <c r="E199" s="246"/>
      <c r="F199" s="378"/>
      <c r="G199" s="246"/>
      <c r="H199" s="133"/>
      <c r="I199" s="389"/>
      <c r="J199" s="389"/>
      <c r="K199" s="389"/>
      <c r="L199" s="389"/>
      <c r="M199" s="389"/>
      <c r="N199" s="382"/>
      <c r="O199" s="389"/>
      <c r="P199" s="389"/>
      <c r="Q199" s="389"/>
      <c r="R199" s="389"/>
      <c r="S199" s="389"/>
      <c r="T199" s="389"/>
    </row>
    <row r="200" ht="15.75" customHeight="1">
      <c r="A200" s="133"/>
      <c r="B200" s="133"/>
      <c r="C200" s="375"/>
      <c r="D200" s="133"/>
      <c r="E200" s="246"/>
      <c r="F200" s="378"/>
      <c r="G200" s="246"/>
      <c r="H200" s="133"/>
      <c r="I200" s="389"/>
      <c r="J200" s="389"/>
      <c r="K200" s="389"/>
      <c r="L200" s="389"/>
      <c r="M200" s="389"/>
      <c r="N200" s="382"/>
      <c r="O200" s="389"/>
      <c r="P200" s="389"/>
      <c r="Q200" s="389"/>
      <c r="R200" s="389"/>
      <c r="S200" s="389"/>
      <c r="T200" s="389"/>
    </row>
    <row r="201" ht="15.75" customHeight="1">
      <c r="A201" s="133"/>
      <c r="B201" s="133"/>
      <c r="C201" s="375"/>
      <c r="D201" s="133"/>
      <c r="E201" s="246"/>
      <c r="F201" s="378"/>
      <c r="G201" s="246"/>
      <c r="H201" s="133"/>
      <c r="I201" s="389"/>
      <c r="J201" s="389"/>
      <c r="K201" s="389"/>
      <c r="L201" s="389"/>
      <c r="M201" s="389"/>
      <c r="N201" s="382"/>
      <c r="O201" s="389"/>
      <c r="P201" s="389"/>
      <c r="Q201" s="389"/>
      <c r="R201" s="389"/>
      <c r="S201" s="389"/>
      <c r="T201" s="389"/>
    </row>
    <row r="202" ht="15.75" customHeight="1">
      <c r="A202" s="133"/>
      <c r="B202" s="133"/>
      <c r="C202" s="375"/>
      <c r="D202" s="133"/>
      <c r="E202" s="246"/>
      <c r="F202" s="378"/>
      <c r="G202" s="246"/>
      <c r="H202" s="133"/>
      <c r="I202" s="389"/>
      <c r="J202" s="389"/>
      <c r="K202" s="389"/>
      <c r="L202" s="389"/>
      <c r="M202" s="389"/>
      <c r="N202" s="382"/>
      <c r="O202" s="389"/>
      <c r="P202" s="389"/>
      <c r="Q202" s="389"/>
      <c r="R202" s="389"/>
      <c r="S202" s="389"/>
      <c r="T202" s="389"/>
    </row>
    <row r="203" ht="15.75" customHeight="1">
      <c r="A203" s="133"/>
      <c r="B203" s="133"/>
      <c r="C203" s="375"/>
      <c r="D203" s="133"/>
      <c r="E203" s="246"/>
      <c r="F203" s="378"/>
      <c r="G203" s="246"/>
      <c r="H203" s="133"/>
      <c r="I203" s="389"/>
      <c r="J203" s="389"/>
      <c r="K203" s="389"/>
      <c r="L203" s="389"/>
      <c r="M203" s="389"/>
      <c r="N203" s="382"/>
      <c r="O203" s="389"/>
      <c r="P203" s="389"/>
      <c r="Q203" s="389"/>
      <c r="R203" s="389"/>
      <c r="S203" s="389"/>
      <c r="T203" s="389"/>
    </row>
    <row r="204" ht="15.75" customHeight="1">
      <c r="A204" s="133"/>
      <c r="B204" s="133"/>
      <c r="C204" s="375"/>
      <c r="D204" s="133"/>
      <c r="E204" s="246"/>
      <c r="F204" s="378"/>
      <c r="G204" s="246"/>
      <c r="H204" s="133"/>
      <c r="I204" s="389"/>
      <c r="J204" s="389"/>
      <c r="K204" s="389"/>
      <c r="L204" s="389"/>
      <c r="M204" s="389"/>
      <c r="N204" s="382"/>
      <c r="O204" s="389"/>
      <c r="P204" s="389"/>
      <c r="Q204" s="389"/>
      <c r="R204" s="389"/>
      <c r="S204" s="389"/>
      <c r="T204" s="389"/>
    </row>
    <row r="205" ht="15.75" customHeight="1">
      <c r="A205" s="133"/>
      <c r="B205" s="133"/>
      <c r="C205" s="375"/>
      <c r="D205" s="133"/>
      <c r="E205" s="246"/>
      <c r="F205" s="378"/>
      <c r="G205" s="246"/>
      <c r="H205" s="133"/>
      <c r="I205" s="389"/>
      <c r="J205" s="389"/>
      <c r="K205" s="389"/>
      <c r="L205" s="389"/>
      <c r="M205" s="389"/>
      <c r="N205" s="382"/>
      <c r="O205" s="389"/>
      <c r="P205" s="389"/>
      <c r="Q205" s="389"/>
      <c r="R205" s="389"/>
      <c r="S205" s="389"/>
      <c r="T205" s="389"/>
    </row>
    <row r="206" ht="15.75" customHeight="1">
      <c r="A206" s="133"/>
      <c r="B206" s="133"/>
      <c r="C206" s="375"/>
      <c r="D206" s="133"/>
      <c r="E206" s="246"/>
      <c r="F206" s="378"/>
      <c r="G206" s="246"/>
      <c r="H206" s="133"/>
      <c r="I206" s="389"/>
      <c r="J206" s="389"/>
      <c r="K206" s="389"/>
      <c r="L206" s="389"/>
      <c r="M206" s="389"/>
      <c r="N206" s="382"/>
      <c r="O206" s="389"/>
      <c r="P206" s="389"/>
      <c r="Q206" s="389"/>
      <c r="R206" s="389"/>
      <c r="S206" s="389"/>
      <c r="T206" s="389"/>
    </row>
    <row r="207" ht="15.75" customHeight="1">
      <c r="A207" s="133"/>
      <c r="B207" s="133"/>
      <c r="C207" s="375"/>
      <c r="D207" s="133"/>
      <c r="E207" s="246"/>
      <c r="F207" s="378"/>
      <c r="G207" s="246"/>
      <c r="H207" s="133"/>
      <c r="I207" s="389"/>
      <c r="J207" s="389"/>
      <c r="K207" s="389"/>
      <c r="L207" s="389"/>
      <c r="M207" s="389"/>
      <c r="N207" s="382"/>
      <c r="O207" s="389"/>
      <c r="P207" s="389"/>
      <c r="Q207" s="389"/>
      <c r="R207" s="389"/>
      <c r="S207" s="389"/>
      <c r="T207" s="389"/>
    </row>
    <row r="208" ht="15.75" customHeight="1">
      <c r="A208" s="133"/>
      <c r="B208" s="133"/>
      <c r="C208" s="375"/>
      <c r="D208" s="133"/>
      <c r="E208" s="246"/>
      <c r="F208" s="378"/>
      <c r="G208" s="246"/>
      <c r="H208" s="133"/>
      <c r="I208" s="389"/>
      <c r="J208" s="389"/>
      <c r="K208" s="389"/>
      <c r="L208" s="389"/>
      <c r="M208" s="389"/>
      <c r="N208" s="382"/>
      <c r="O208" s="389"/>
      <c r="P208" s="389"/>
      <c r="Q208" s="389"/>
      <c r="R208" s="389"/>
      <c r="S208" s="389"/>
      <c r="T208" s="389"/>
    </row>
    <row r="209" ht="15.75" customHeight="1">
      <c r="A209" s="133"/>
      <c r="B209" s="133"/>
      <c r="C209" s="375"/>
      <c r="D209" s="133"/>
      <c r="E209" s="246"/>
      <c r="F209" s="378"/>
      <c r="G209" s="246"/>
      <c r="H209" s="133"/>
      <c r="I209" s="389"/>
      <c r="J209" s="389"/>
      <c r="K209" s="389"/>
      <c r="L209" s="389"/>
      <c r="M209" s="389"/>
      <c r="N209" s="382"/>
      <c r="O209" s="389"/>
      <c r="P209" s="389"/>
      <c r="Q209" s="389"/>
      <c r="R209" s="389"/>
      <c r="S209" s="389"/>
      <c r="T209" s="389"/>
    </row>
    <row r="210" ht="15.75" customHeight="1">
      <c r="A210" s="133"/>
      <c r="B210" s="133"/>
      <c r="C210" s="375"/>
      <c r="D210" s="133"/>
      <c r="E210" s="246"/>
      <c r="F210" s="378"/>
      <c r="G210" s="246"/>
      <c r="H210" s="133"/>
      <c r="I210" s="389"/>
      <c r="J210" s="389"/>
      <c r="K210" s="389"/>
      <c r="L210" s="389"/>
      <c r="M210" s="389"/>
      <c r="N210" s="382"/>
      <c r="O210" s="389"/>
      <c r="P210" s="389"/>
      <c r="Q210" s="389"/>
      <c r="R210" s="389"/>
      <c r="S210" s="389"/>
      <c r="T210" s="389"/>
    </row>
    <row r="211" ht="15.75" customHeight="1">
      <c r="A211" s="133"/>
      <c r="B211" s="133"/>
      <c r="C211" s="375"/>
      <c r="D211" s="133"/>
      <c r="E211" s="246"/>
      <c r="F211" s="378"/>
      <c r="G211" s="246"/>
      <c r="H211" s="133"/>
      <c r="I211" s="389"/>
      <c r="J211" s="389"/>
      <c r="K211" s="389"/>
      <c r="L211" s="389"/>
      <c r="M211" s="389"/>
      <c r="N211" s="382"/>
      <c r="O211" s="389"/>
      <c r="P211" s="389"/>
      <c r="Q211" s="389"/>
      <c r="R211" s="389"/>
      <c r="S211" s="389"/>
      <c r="T211" s="389"/>
    </row>
    <row r="212" ht="15.75" customHeight="1">
      <c r="A212" s="133"/>
      <c r="B212" s="133"/>
      <c r="C212" s="375"/>
      <c r="D212" s="133"/>
      <c r="E212" s="246"/>
      <c r="F212" s="378"/>
      <c r="G212" s="246"/>
      <c r="H212" s="133"/>
      <c r="I212" s="389"/>
      <c r="J212" s="389"/>
      <c r="K212" s="389"/>
      <c r="L212" s="389"/>
      <c r="M212" s="389"/>
      <c r="N212" s="382"/>
      <c r="O212" s="389"/>
      <c r="P212" s="389"/>
      <c r="Q212" s="389"/>
      <c r="R212" s="389"/>
      <c r="S212" s="389"/>
      <c r="T212" s="389"/>
    </row>
    <row r="213" ht="15.75" customHeight="1">
      <c r="A213" s="133"/>
      <c r="B213" s="133"/>
      <c r="C213" s="375"/>
      <c r="D213" s="133"/>
      <c r="E213" s="246"/>
      <c r="F213" s="378"/>
      <c r="G213" s="246"/>
      <c r="H213" s="133"/>
      <c r="I213" s="389"/>
      <c r="J213" s="389"/>
      <c r="K213" s="389"/>
      <c r="L213" s="389"/>
      <c r="M213" s="389"/>
      <c r="N213" s="382"/>
      <c r="O213" s="389"/>
      <c r="P213" s="389"/>
      <c r="Q213" s="389"/>
      <c r="R213" s="389"/>
      <c r="S213" s="389"/>
      <c r="T213" s="389"/>
    </row>
    <row r="214" ht="15.75" customHeight="1">
      <c r="A214" s="133"/>
      <c r="B214" s="133"/>
      <c r="C214" s="375"/>
      <c r="D214" s="133"/>
      <c r="E214" s="246"/>
      <c r="F214" s="378"/>
      <c r="G214" s="246"/>
      <c r="H214" s="133"/>
      <c r="I214" s="389"/>
      <c r="J214" s="389"/>
      <c r="K214" s="389"/>
      <c r="L214" s="389"/>
      <c r="M214" s="389"/>
      <c r="N214" s="382"/>
      <c r="O214" s="389"/>
      <c r="P214" s="389"/>
      <c r="Q214" s="389"/>
      <c r="R214" s="389"/>
      <c r="S214" s="389"/>
      <c r="T214" s="389"/>
    </row>
    <row r="215" ht="15.75" customHeight="1">
      <c r="A215" s="133"/>
      <c r="B215" s="133"/>
      <c r="C215" s="375"/>
      <c r="D215" s="133"/>
      <c r="E215" s="246"/>
      <c r="F215" s="378"/>
      <c r="G215" s="246"/>
      <c r="H215" s="133"/>
      <c r="I215" s="389"/>
      <c r="J215" s="389"/>
      <c r="K215" s="389"/>
      <c r="L215" s="389"/>
      <c r="M215" s="389"/>
      <c r="N215" s="382"/>
      <c r="O215" s="389"/>
      <c r="P215" s="389"/>
      <c r="Q215" s="389"/>
      <c r="R215" s="389"/>
      <c r="S215" s="389"/>
      <c r="T215" s="389"/>
    </row>
    <row r="216" ht="15.75" customHeight="1">
      <c r="A216" s="133"/>
      <c r="B216" s="133"/>
      <c r="C216" s="375"/>
      <c r="D216" s="133"/>
      <c r="E216" s="246"/>
      <c r="F216" s="378"/>
      <c r="G216" s="246"/>
      <c r="H216" s="133"/>
      <c r="I216" s="389"/>
      <c r="J216" s="389"/>
      <c r="K216" s="389"/>
      <c r="L216" s="389"/>
      <c r="M216" s="389"/>
      <c r="N216" s="382"/>
      <c r="O216" s="389"/>
      <c r="P216" s="389"/>
      <c r="Q216" s="389"/>
      <c r="R216" s="389"/>
      <c r="S216" s="389"/>
      <c r="T216" s="389"/>
    </row>
    <row r="217" ht="15.75" customHeight="1">
      <c r="A217" s="133"/>
      <c r="B217" s="133"/>
      <c r="C217" s="375"/>
      <c r="D217" s="133"/>
      <c r="E217" s="246"/>
      <c r="F217" s="378"/>
      <c r="G217" s="246"/>
      <c r="H217" s="133"/>
      <c r="I217" s="389"/>
      <c r="J217" s="389"/>
      <c r="K217" s="389"/>
      <c r="L217" s="389"/>
      <c r="M217" s="389"/>
      <c r="N217" s="382"/>
      <c r="O217" s="389"/>
      <c r="P217" s="389"/>
      <c r="Q217" s="389"/>
      <c r="R217" s="389"/>
      <c r="S217" s="389"/>
      <c r="T217" s="389"/>
    </row>
    <row r="218" ht="15.75" customHeight="1">
      <c r="A218" s="133"/>
      <c r="B218" s="133"/>
      <c r="C218" s="375"/>
      <c r="D218" s="133"/>
      <c r="E218" s="246"/>
      <c r="F218" s="378"/>
      <c r="G218" s="246"/>
      <c r="H218" s="133"/>
      <c r="I218" s="389"/>
      <c r="J218" s="389"/>
      <c r="K218" s="389"/>
      <c r="L218" s="389"/>
      <c r="M218" s="389"/>
      <c r="N218" s="382"/>
      <c r="O218" s="389"/>
      <c r="P218" s="389"/>
      <c r="Q218" s="389"/>
      <c r="R218" s="389"/>
      <c r="S218" s="389"/>
      <c r="T218" s="389"/>
    </row>
    <row r="219" ht="15.75" customHeight="1">
      <c r="A219" s="133"/>
      <c r="B219" s="133"/>
      <c r="C219" s="375"/>
      <c r="D219" s="133"/>
      <c r="E219" s="246"/>
      <c r="F219" s="378"/>
      <c r="G219" s="246"/>
      <c r="H219" s="133"/>
      <c r="I219" s="389"/>
      <c r="J219" s="389"/>
      <c r="K219" s="389"/>
      <c r="L219" s="389"/>
      <c r="M219" s="389"/>
      <c r="N219" s="382"/>
      <c r="O219" s="389"/>
      <c r="P219" s="389"/>
      <c r="Q219" s="389"/>
      <c r="R219" s="389"/>
      <c r="S219" s="389"/>
      <c r="T219" s="389"/>
    </row>
    <row r="220" ht="15.75" customHeight="1">
      <c r="A220" s="133"/>
      <c r="B220" s="133"/>
      <c r="C220" s="375"/>
      <c r="D220" s="133"/>
      <c r="E220" s="246"/>
      <c r="F220" s="378"/>
      <c r="G220" s="246"/>
      <c r="H220" s="133"/>
      <c r="I220" s="389"/>
      <c r="J220" s="389"/>
      <c r="K220" s="389"/>
      <c r="L220" s="389"/>
      <c r="M220" s="389"/>
      <c r="N220" s="382"/>
      <c r="O220" s="389"/>
      <c r="P220" s="389"/>
      <c r="Q220" s="389"/>
      <c r="R220" s="389"/>
      <c r="S220" s="389"/>
      <c r="T220" s="389"/>
    </row>
    <row r="221" ht="15.75" customHeight="1">
      <c r="A221" s="133"/>
      <c r="B221" s="133"/>
      <c r="C221" s="375"/>
      <c r="D221" s="133"/>
      <c r="E221" s="246"/>
      <c r="F221" s="378"/>
      <c r="G221" s="246"/>
      <c r="H221" s="133"/>
      <c r="I221" s="389"/>
      <c r="J221" s="389"/>
      <c r="K221" s="389"/>
      <c r="L221" s="389"/>
      <c r="M221" s="389"/>
      <c r="N221" s="382"/>
      <c r="O221" s="389"/>
      <c r="P221" s="389"/>
      <c r="Q221" s="389"/>
      <c r="R221" s="389"/>
      <c r="S221" s="389"/>
      <c r="T221" s="389"/>
    </row>
    <row r="222" ht="15.75" customHeight="1">
      <c r="A222" s="133"/>
      <c r="B222" s="133"/>
      <c r="C222" s="375"/>
      <c r="D222" s="133"/>
      <c r="E222" s="246"/>
      <c r="F222" s="378"/>
      <c r="G222" s="246"/>
      <c r="H222" s="133"/>
      <c r="I222" s="389"/>
      <c r="J222" s="389"/>
      <c r="K222" s="389"/>
      <c r="L222" s="389"/>
      <c r="M222" s="389"/>
      <c r="N222" s="382"/>
      <c r="O222" s="389"/>
      <c r="P222" s="389"/>
      <c r="Q222" s="389"/>
      <c r="R222" s="389"/>
      <c r="S222" s="389"/>
      <c r="T222" s="389"/>
    </row>
    <row r="223" ht="15.75" customHeight="1">
      <c r="A223" s="133"/>
      <c r="B223" s="133"/>
      <c r="C223" s="375"/>
      <c r="D223" s="133"/>
      <c r="E223" s="246"/>
      <c r="F223" s="378"/>
      <c r="G223" s="246"/>
      <c r="H223" s="133"/>
      <c r="I223" s="389"/>
      <c r="J223" s="389"/>
      <c r="K223" s="389"/>
      <c r="L223" s="389"/>
      <c r="M223" s="389"/>
      <c r="N223" s="382"/>
      <c r="O223" s="389"/>
      <c r="P223" s="389"/>
      <c r="Q223" s="389"/>
      <c r="R223" s="389"/>
      <c r="S223" s="389"/>
      <c r="T223" s="389"/>
    </row>
    <row r="224" ht="15.75" customHeight="1">
      <c r="A224" s="133"/>
      <c r="B224" s="133"/>
      <c r="C224" s="375"/>
      <c r="D224" s="133"/>
      <c r="E224" s="246"/>
      <c r="F224" s="378"/>
      <c r="G224" s="246"/>
      <c r="H224" s="133"/>
      <c r="I224" s="389"/>
      <c r="J224" s="389"/>
      <c r="K224" s="389"/>
      <c r="L224" s="389"/>
      <c r="M224" s="389"/>
      <c r="N224" s="382"/>
      <c r="O224" s="389"/>
      <c r="P224" s="389"/>
      <c r="Q224" s="389"/>
      <c r="R224" s="389"/>
      <c r="S224" s="389"/>
      <c r="T224" s="389"/>
    </row>
    <row r="225" ht="15.75" customHeight="1">
      <c r="A225" s="133"/>
      <c r="B225" s="133"/>
      <c r="C225" s="375"/>
      <c r="D225" s="133"/>
      <c r="E225" s="246"/>
      <c r="F225" s="378"/>
      <c r="G225" s="246"/>
      <c r="H225" s="133"/>
      <c r="I225" s="389"/>
      <c r="J225" s="389"/>
      <c r="K225" s="389"/>
      <c r="L225" s="389"/>
      <c r="M225" s="389"/>
      <c r="N225" s="382"/>
      <c r="O225" s="389"/>
      <c r="P225" s="389"/>
      <c r="Q225" s="389"/>
      <c r="R225" s="389"/>
      <c r="S225" s="389"/>
      <c r="T225" s="389"/>
    </row>
    <row r="226" ht="15.75" customHeight="1">
      <c r="A226" s="133"/>
      <c r="B226" s="133"/>
      <c r="C226" s="375"/>
      <c r="D226" s="133"/>
      <c r="E226" s="246"/>
      <c r="F226" s="378"/>
      <c r="G226" s="246"/>
      <c r="H226" s="133"/>
      <c r="I226" s="389"/>
      <c r="J226" s="389"/>
      <c r="K226" s="389"/>
      <c r="L226" s="389"/>
      <c r="M226" s="389"/>
      <c r="N226" s="382"/>
      <c r="O226" s="389"/>
      <c r="P226" s="389"/>
      <c r="Q226" s="389"/>
      <c r="R226" s="389"/>
      <c r="S226" s="389"/>
      <c r="T226" s="389"/>
    </row>
    <row r="227" ht="15.75" customHeight="1">
      <c r="A227" s="133"/>
      <c r="B227" s="133"/>
      <c r="C227" s="375"/>
      <c r="D227" s="133"/>
      <c r="E227" s="246"/>
      <c r="F227" s="378"/>
      <c r="G227" s="246"/>
      <c r="H227" s="133"/>
      <c r="I227" s="389"/>
      <c r="J227" s="389"/>
      <c r="K227" s="389"/>
      <c r="L227" s="389"/>
      <c r="M227" s="389"/>
      <c r="N227" s="382"/>
      <c r="O227" s="389"/>
      <c r="P227" s="389"/>
      <c r="Q227" s="389"/>
      <c r="R227" s="389"/>
      <c r="S227" s="389"/>
      <c r="T227" s="389"/>
    </row>
    <row r="228" ht="15.75" customHeight="1">
      <c r="A228" s="133"/>
      <c r="B228" s="133"/>
      <c r="C228" s="375"/>
      <c r="D228" s="133"/>
      <c r="E228" s="246"/>
      <c r="F228" s="378"/>
      <c r="G228" s="246"/>
      <c r="H228" s="133"/>
      <c r="I228" s="389"/>
      <c r="J228" s="389"/>
      <c r="K228" s="389"/>
      <c r="L228" s="389"/>
      <c r="M228" s="389"/>
      <c r="N228" s="382"/>
      <c r="O228" s="389"/>
      <c r="P228" s="389"/>
      <c r="Q228" s="389"/>
      <c r="R228" s="389"/>
      <c r="S228" s="389"/>
      <c r="T228" s="389"/>
    </row>
    <row r="229" ht="15.75" customHeight="1">
      <c r="A229" s="133"/>
      <c r="B229" s="133"/>
      <c r="C229" s="375"/>
      <c r="D229" s="133"/>
      <c r="E229" s="246"/>
      <c r="F229" s="378"/>
      <c r="G229" s="246"/>
      <c r="H229" s="133"/>
      <c r="I229" s="389"/>
      <c r="J229" s="389"/>
      <c r="K229" s="389"/>
      <c r="L229" s="389"/>
      <c r="M229" s="389"/>
      <c r="N229" s="382"/>
      <c r="O229" s="389"/>
      <c r="P229" s="389"/>
      <c r="Q229" s="389"/>
      <c r="R229" s="389"/>
      <c r="S229" s="389"/>
      <c r="T229" s="389"/>
    </row>
    <row r="230" ht="15.75" customHeight="1">
      <c r="A230" s="133"/>
      <c r="B230" s="133"/>
      <c r="C230" s="375"/>
      <c r="D230" s="133"/>
      <c r="E230" s="246"/>
      <c r="F230" s="378"/>
      <c r="G230" s="246"/>
      <c r="H230" s="133"/>
      <c r="I230" s="389"/>
      <c r="J230" s="389"/>
      <c r="K230" s="389"/>
      <c r="L230" s="389"/>
      <c r="M230" s="389"/>
      <c r="N230" s="382"/>
      <c r="O230" s="389"/>
      <c r="P230" s="389"/>
      <c r="Q230" s="389"/>
      <c r="R230" s="389"/>
      <c r="S230" s="389"/>
      <c r="T230" s="389"/>
    </row>
    <row r="231" ht="15.75" customHeight="1">
      <c r="A231" s="133"/>
      <c r="B231" s="133"/>
      <c r="C231" s="375"/>
      <c r="D231" s="133"/>
      <c r="E231" s="246"/>
      <c r="F231" s="378"/>
      <c r="G231" s="246"/>
      <c r="H231" s="133"/>
      <c r="I231" s="389"/>
      <c r="J231" s="389"/>
      <c r="K231" s="389"/>
      <c r="L231" s="389"/>
      <c r="M231" s="389"/>
      <c r="N231" s="382"/>
      <c r="O231" s="389"/>
      <c r="P231" s="389"/>
      <c r="Q231" s="389"/>
      <c r="R231" s="389"/>
      <c r="S231" s="389"/>
      <c r="T231" s="389"/>
    </row>
    <row r="232" ht="15.75" customHeight="1">
      <c r="A232" s="133"/>
      <c r="B232" s="133"/>
      <c r="C232" s="375"/>
      <c r="D232" s="133"/>
      <c r="E232" s="246"/>
      <c r="F232" s="378"/>
      <c r="G232" s="246"/>
      <c r="H232" s="133"/>
      <c r="I232" s="389"/>
      <c r="J232" s="389"/>
      <c r="K232" s="389"/>
      <c r="L232" s="389"/>
      <c r="M232" s="389"/>
      <c r="N232" s="382"/>
      <c r="O232" s="389"/>
      <c r="P232" s="389"/>
      <c r="Q232" s="389"/>
      <c r="R232" s="389"/>
      <c r="S232" s="389"/>
      <c r="T232" s="389"/>
    </row>
    <row r="233" ht="15.75" customHeight="1">
      <c r="A233" s="133"/>
      <c r="B233" s="133"/>
      <c r="C233" s="375"/>
      <c r="D233" s="133"/>
      <c r="E233" s="246"/>
      <c r="F233" s="378"/>
      <c r="G233" s="246"/>
      <c r="H233" s="133"/>
      <c r="I233" s="389"/>
      <c r="J233" s="389"/>
      <c r="K233" s="389"/>
      <c r="L233" s="389"/>
      <c r="M233" s="389"/>
      <c r="N233" s="382"/>
      <c r="O233" s="389"/>
      <c r="P233" s="389"/>
      <c r="Q233" s="389"/>
      <c r="R233" s="389"/>
      <c r="S233" s="389"/>
      <c r="T233" s="389"/>
    </row>
    <row r="234" ht="15.75" customHeight="1">
      <c r="A234" s="133"/>
      <c r="B234" s="133"/>
      <c r="C234" s="375"/>
      <c r="D234" s="133"/>
      <c r="E234" s="246"/>
      <c r="F234" s="378"/>
      <c r="G234" s="246"/>
      <c r="H234" s="133"/>
      <c r="I234" s="389"/>
      <c r="J234" s="389"/>
      <c r="K234" s="389"/>
      <c r="L234" s="389"/>
      <c r="M234" s="389"/>
      <c r="N234" s="382"/>
      <c r="O234" s="389"/>
      <c r="P234" s="389"/>
      <c r="Q234" s="389"/>
      <c r="R234" s="389"/>
      <c r="S234" s="389"/>
      <c r="T234" s="389"/>
    </row>
    <row r="235" ht="15.75" customHeight="1">
      <c r="A235" s="133"/>
      <c r="B235" s="133"/>
      <c r="C235" s="375"/>
      <c r="D235" s="133"/>
      <c r="E235" s="246"/>
      <c r="F235" s="378"/>
      <c r="G235" s="246"/>
      <c r="H235" s="133"/>
      <c r="I235" s="389"/>
      <c r="J235" s="389"/>
      <c r="K235" s="389"/>
      <c r="L235" s="389"/>
      <c r="M235" s="389"/>
      <c r="N235" s="382"/>
      <c r="O235" s="389"/>
      <c r="P235" s="389"/>
      <c r="Q235" s="389"/>
      <c r="R235" s="389"/>
      <c r="S235" s="389"/>
      <c r="T235" s="389"/>
    </row>
    <row r="236" ht="15.75" customHeight="1">
      <c r="A236" s="133"/>
      <c r="B236" s="133"/>
      <c r="C236" s="375"/>
      <c r="D236" s="133"/>
      <c r="E236" s="246"/>
      <c r="F236" s="378"/>
      <c r="G236" s="246"/>
      <c r="H236" s="133"/>
      <c r="I236" s="389"/>
      <c r="J236" s="389"/>
      <c r="K236" s="389"/>
      <c r="L236" s="389"/>
      <c r="M236" s="389"/>
      <c r="N236" s="382"/>
      <c r="O236" s="389"/>
      <c r="P236" s="389"/>
      <c r="Q236" s="389"/>
      <c r="R236" s="389"/>
      <c r="S236" s="389"/>
      <c r="T236" s="389"/>
    </row>
    <row r="237" ht="15.75" customHeight="1">
      <c r="A237" s="133"/>
      <c r="B237" s="133"/>
      <c r="C237" s="375"/>
      <c r="D237" s="133"/>
      <c r="E237" s="246"/>
      <c r="F237" s="378"/>
      <c r="G237" s="246"/>
      <c r="H237" s="133"/>
      <c r="I237" s="389"/>
      <c r="J237" s="389"/>
      <c r="K237" s="389"/>
      <c r="L237" s="389"/>
      <c r="M237" s="389"/>
      <c r="N237" s="382"/>
      <c r="O237" s="389"/>
      <c r="P237" s="389"/>
      <c r="Q237" s="389"/>
      <c r="R237" s="389"/>
      <c r="S237" s="389"/>
      <c r="T237" s="389"/>
    </row>
    <row r="238" ht="15.75" customHeight="1">
      <c r="A238" s="133"/>
      <c r="B238" s="133"/>
      <c r="C238" s="375"/>
      <c r="D238" s="133"/>
      <c r="E238" s="246"/>
      <c r="F238" s="378"/>
      <c r="G238" s="246"/>
      <c r="H238" s="133"/>
      <c r="I238" s="389"/>
      <c r="J238" s="389"/>
      <c r="K238" s="389"/>
      <c r="L238" s="389"/>
      <c r="M238" s="389"/>
      <c r="N238" s="382"/>
      <c r="O238" s="389"/>
      <c r="P238" s="389"/>
      <c r="Q238" s="389"/>
      <c r="R238" s="389"/>
      <c r="S238" s="389"/>
      <c r="T238" s="389"/>
    </row>
    <row r="239" ht="15.75" customHeight="1">
      <c r="A239" s="133"/>
      <c r="B239" s="133"/>
      <c r="C239" s="375"/>
      <c r="D239" s="133"/>
      <c r="E239" s="246"/>
      <c r="F239" s="378"/>
      <c r="G239" s="246"/>
      <c r="H239" s="133"/>
      <c r="I239" s="389"/>
      <c r="J239" s="389"/>
      <c r="K239" s="389"/>
      <c r="L239" s="389"/>
      <c r="M239" s="389"/>
      <c r="N239" s="382"/>
      <c r="O239" s="389"/>
      <c r="P239" s="389"/>
      <c r="Q239" s="389"/>
      <c r="R239" s="389"/>
      <c r="S239" s="389"/>
      <c r="T239" s="389"/>
    </row>
    <row r="240" ht="15.75" customHeight="1">
      <c r="A240" s="133"/>
      <c r="B240" s="133"/>
      <c r="C240" s="375"/>
      <c r="D240" s="133"/>
      <c r="E240" s="246"/>
      <c r="F240" s="378"/>
      <c r="G240" s="246"/>
      <c r="H240" s="133"/>
      <c r="I240" s="389"/>
      <c r="J240" s="389"/>
      <c r="K240" s="389"/>
      <c r="L240" s="389"/>
      <c r="M240" s="389"/>
      <c r="N240" s="382"/>
      <c r="O240" s="389"/>
      <c r="P240" s="389"/>
      <c r="Q240" s="389"/>
      <c r="R240" s="389"/>
      <c r="S240" s="389"/>
      <c r="T240" s="389"/>
    </row>
    <row r="241" ht="15.75" customHeight="1">
      <c r="A241" s="133"/>
      <c r="B241" s="133"/>
      <c r="C241" s="375"/>
      <c r="D241" s="133"/>
      <c r="E241" s="246"/>
      <c r="F241" s="378"/>
      <c r="G241" s="246"/>
      <c r="H241" s="133"/>
      <c r="I241" s="389"/>
      <c r="J241" s="389"/>
      <c r="K241" s="389"/>
      <c r="L241" s="389"/>
      <c r="M241" s="389"/>
      <c r="N241" s="382"/>
      <c r="O241" s="389"/>
      <c r="P241" s="389"/>
      <c r="Q241" s="389"/>
      <c r="R241" s="389"/>
      <c r="S241" s="389"/>
      <c r="T241" s="389"/>
    </row>
    <row r="242" ht="15.75" customHeight="1">
      <c r="A242" s="133"/>
      <c r="B242" s="133"/>
      <c r="C242" s="375"/>
      <c r="D242" s="133"/>
      <c r="E242" s="246"/>
      <c r="F242" s="378"/>
      <c r="G242" s="246"/>
      <c r="H242" s="133"/>
      <c r="I242" s="389"/>
      <c r="J242" s="389"/>
      <c r="K242" s="389"/>
      <c r="L242" s="389"/>
      <c r="M242" s="389"/>
      <c r="N242" s="382"/>
      <c r="O242" s="389"/>
      <c r="P242" s="389"/>
      <c r="Q242" s="389"/>
      <c r="R242" s="389"/>
      <c r="S242" s="389"/>
      <c r="T242" s="389"/>
    </row>
    <row r="243" ht="15.75" customHeight="1">
      <c r="A243" s="133"/>
      <c r="B243" s="133"/>
      <c r="C243" s="375"/>
      <c r="D243" s="133"/>
      <c r="E243" s="246"/>
      <c r="F243" s="378"/>
      <c r="G243" s="246"/>
      <c r="H243" s="133"/>
      <c r="I243" s="389"/>
      <c r="J243" s="389"/>
      <c r="K243" s="389"/>
      <c r="L243" s="389"/>
      <c r="M243" s="389"/>
      <c r="N243" s="382"/>
      <c r="O243" s="389"/>
      <c r="P243" s="389"/>
      <c r="Q243" s="389"/>
      <c r="R243" s="389"/>
      <c r="S243" s="389"/>
      <c r="T243" s="389"/>
    </row>
    <row r="244" ht="15.75" customHeight="1">
      <c r="A244" s="133"/>
      <c r="B244" s="133"/>
      <c r="C244" s="375"/>
      <c r="D244" s="133"/>
      <c r="E244" s="246"/>
      <c r="F244" s="378"/>
      <c r="G244" s="246"/>
      <c r="H244" s="133"/>
      <c r="I244" s="389"/>
      <c r="J244" s="389"/>
      <c r="K244" s="389"/>
      <c r="L244" s="389"/>
      <c r="M244" s="389"/>
      <c r="N244" s="382"/>
      <c r="O244" s="389"/>
      <c r="P244" s="389"/>
      <c r="Q244" s="389"/>
      <c r="R244" s="389"/>
      <c r="S244" s="389"/>
      <c r="T244" s="389"/>
    </row>
    <row r="245" ht="15.75" customHeight="1">
      <c r="A245" s="133"/>
      <c r="B245" s="133"/>
      <c r="C245" s="375"/>
      <c r="D245" s="133"/>
      <c r="E245" s="246"/>
      <c r="F245" s="378"/>
      <c r="G245" s="246"/>
      <c r="H245" s="133"/>
      <c r="I245" s="389"/>
      <c r="J245" s="389"/>
      <c r="K245" s="389"/>
      <c r="L245" s="389"/>
      <c r="M245" s="389"/>
      <c r="N245" s="382"/>
      <c r="O245" s="389"/>
      <c r="P245" s="389"/>
      <c r="Q245" s="389"/>
      <c r="R245" s="389"/>
      <c r="S245" s="389"/>
      <c r="T245" s="389"/>
    </row>
    <row r="246" ht="15.75" customHeight="1">
      <c r="A246" s="133"/>
      <c r="B246" s="133"/>
      <c r="C246" s="375"/>
      <c r="D246" s="133"/>
      <c r="E246" s="246"/>
      <c r="F246" s="378"/>
      <c r="G246" s="246"/>
      <c r="H246" s="133"/>
      <c r="I246" s="389"/>
      <c r="J246" s="389"/>
      <c r="K246" s="389"/>
      <c r="L246" s="389"/>
      <c r="M246" s="389"/>
      <c r="N246" s="382"/>
      <c r="O246" s="389"/>
      <c r="P246" s="389"/>
      <c r="Q246" s="389"/>
      <c r="R246" s="389"/>
      <c r="S246" s="389"/>
      <c r="T246" s="389"/>
    </row>
    <row r="247" ht="15.75" customHeight="1">
      <c r="A247" s="133"/>
      <c r="B247" s="133"/>
      <c r="C247" s="375"/>
      <c r="D247" s="133"/>
      <c r="E247" s="246"/>
      <c r="F247" s="378"/>
      <c r="G247" s="246"/>
      <c r="H247" s="133"/>
      <c r="I247" s="389"/>
      <c r="J247" s="389"/>
      <c r="K247" s="389"/>
      <c r="L247" s="389"/>
      <c r="M247" s="389"/>
      <c r="N247" s="382"/>
      <c r="O247" s="389"/>
      <c r="P247" s="389"/>
      <c r="Q247" s="389"/>
      <c r="R247" s="389"/>
      <c r="S247" s="389"/>
      <c r="T247" s="389"/>
    </row>
    <row r="248" ht="15.75" customHeight="1">
      <c r="A248" s="133"/>
      <c r="B248" s="133"/>
      <c r="C248" s="375"/>
      <c r="D248" s="133"/>
      <c r="E248" s="246"/>
      <c r="F248" s="378"/>
      <c r="G248" s="246"/>
      <c r="H248" s="133"/>
      <c r="I248" s="389"/>
      <c r="J248" s="389"/>
      <c r="K248" s="389"/>
      <c r="L248" s="389"/>
      <c r="M248" s="389"/>
      <c r="N248" s="382"/>
      <c r="O248" s="389"/>
      <c r="P248" s="389"/>
      <c r="Q248" s="389"/>
      <c r="R248" s="389"/>
      <c r="S248" s="389"/>
      <c r="T248" s="389"/>
    </row>
    <row r="249" ht="15.75" customHeight="1">
      <c r="A249" s="133"/>
      <c r="B249" s="133"/>
      <c r="C249" s="375"/>
      <c r="D249" s="133"/>
      <c r="E249" s="246"/>
      <c r="F249" s="378"/>
      <c r="G249" s="246"/>
      <c r="H249" s="133"/>
      <c r="I249" s="389"/>
      <c r="J249" s="389"/>
      <c r="K249" s="389"/>
      <c r="L249" s="389"/>
      <c r="M249" s="389"/>
      <c r="N249" s="382"/>
      <c r="O249" s="389"/>
      <c r="P249" s="389"/>
      <c r="Q249" s="389"/>
      <c r="R249" s="389"/>
      <c r="S249" s="389"/>
      <c r="T249" s="389"/>
    </row>
    <row r="250" ht="15.75" customHeight="1">
      <c r="A250" s="133"/>
      <c r="B250" s="133"/>
      <c r="C250" s="375"/>
      <c r="D250" s="133"/>
      <c r="E250" s="246"/>
      <c r="F250" s="378"/>
      <c r="G250" s="246"/>
      <c r="H250" s="133"/>
      <c r="I250" s="389"/>
      <c r="J250" s="389"/>
      <c r="K250" s="389"/>
      <c r="L250" s="389"/>
      <c r="M250" s="389"/>
      <c r="N250" s="382"/>
      <c r="O250" s="389"/>
      <c r="P250" s="389"/>
      <c r="Q250" s="389"/>
      <c r="R250" s="389"/>
      <c r="S250" s="389"/>
      <c r="T250" s="389"/>
    </row>
    <row r="251" ht="15.75" customHeight="1">
      <c r="A251" s="133"/>
      <c r="B251" s="133"/>
      <c r="C251" s="375"/>
      <c r="D251" s="133"/>
      <c r="E251" s="246"/>
      <c r="F251" s="378"/>
      <c r="G251" s="246"/>
      <c r="H251" s="133"/>
      <c r="I251" s="389"/>
      <c r="J251" s="389"/>
      <c r="K251" s="389"/>
      <c r="L251" s="389"/>
      <c r="M251" s="389"/>
      <c r="N251" s="382"/>
      <c r="O251" s="389"/>
      <c r="P251" s="389"/>
      <c r="Q251" s="389"/>
      <c r="R251" s="389"/>
      <c r="S251" s="389"/>
      <c r="T251" s="389"/>
    </row>
    <row r="252" ht="15.75" customHeight="1">
      <c r="A252" s="133"/>
      <c r="B252" s="133"/>
      <c r="C252" s="375"/>
      <c r="D252" s="133"/>
      <c r="E252" s="246"/>
      <c r="F252" s="378"/>
      <c r="G252" s="246"/>
      <c r="H252" s="133"/>
      <c r="I252" s="389"/>
      <c r="J252" s="389"/>
      <c r="K252" s="389"/>
      <c r="L252" s="389"/>
      <c r="M252" s="389"/>
      <c r="N252" s="382"/>
      <c r="O252" s="389"/>
      <c r="P252" s="389"/>
      <c r="Q252" s="389"/>
      <c r="R252" s="389"/>
      <c r="S252" s="389"/>
      <c r="T252" s="389"/>
    </row>
    <row r="253" ht="15.75" customHeight="1">
      <c r="A253" s="133"/>
      <c r="B253" s="133"/>
      <c r="C253" s="375"/>
      <c r="D253" s="133"/>
      <c r="E253" s="246"/>
      <c r="F253" s="378"/>
      <c r="G253" s="246"/>
      <c r="H253" s="133"/>
      <c r="I253" s="389"/>
      <c r="J253" s="389"/>
      <c r="K253" s="389"/>
      <c r="L253" s="389"/>
      <c r="M253" s="389"/>
      <c r="N253" s="382"/>
      <c r="O253" s="389"/>
      <c r="P253" s="389"/>
      <c r="Q253" s="389"/>
      <c r="R253" s="389"/>
      <c r="S253" s="389"/>
      <c r="T253" s="389"/>
    </row>
    <row r="254" ht="15.75" customHeight="1">
      <c r="A254" s="133"/>
      <c r="B254" s="133"/>
      <c r="C254" s="375"/>
      <c r="D254" s="133"/>
      <c r="E254" s="246"/>
      <c r="F254" s="378"/>
      <c r="G254" s="246"/>
      <c r="H254" s="133"/>
      <c r="I254" s="389"/>
      <c r="J254" s="389"/>
      <c r="K254" s="389"/>
      <c r="L254" s="389"/>
      <c r="M254" s="389"/>
      <c r="N254" s="382"/>
      <c r="O254" s="389"/>
      <c r="P254" s="389"/>
      <c r="Q254" s="389"/>
      <c r="R254" s="389"/>
      <c r="S254" s="389"/>
      <c r="T254" s="389"/>
    </row>
    <row r="255" ht="15.75" customHeight="1">
      <c r="A255" s="133"/>
      <c r="B255" s="133"/>
      <c r="C255" s="375"/>
      <c r="D255" s="133"/>
      <c r="E255" s="246"/>
      <c r="F255" s="378"/>
      <c r="G255" s="246"/>
      <c r="H255" s="133"/>
      <c r="I255" s="389"/>
      <c r="J255" s="389"/>
      <c r="K255" s="389"/>
      <c r="L255" s="389"/>
      <c r="M255" s="389"/>
      <c r="N255" s="382"/>
      <c r="O255" s="389"/>
      <c r="P255" s="389"/>
      <c r="Q255" s="389"/>
      <c r="R255" s="389"/>
      <c r="S255" s="389"/>
      <c r="T255" s="389"/>
    </row>
    <row r="256" ht="15.75" customHeight="1">
      <c r="A256" s="133"/>
      <c r="B256" s="133"/>
      <c r="C256" s="375"/>
      <c r="D256" s="133"/>
      <c r="E256" s="246"/>
      <c r="F256" s="378"/>
      <c r="G256" s="246"/>
      <c r="H256" s="133"/>
      <c r="I256" s="389"/>
      <c r="J256" s="389"/>
      <c r="K256" s="389"/>
      <c r="L256" s="389"/>
      <c r="M256" s="389"/>
      <c r="N256" s="382"/>
      <c r="O256" s="389"/>
      <c r="P256" s="389"/>
      <c r="Q256" s="389"/>
      <c r="R256" s="389"/>
      <c r="S256" s="389"/>
      <c r="T256" s="389"/>
    </row>
    <row r="257" ht="15.75" customHeight="1">
      <c r="A257" s="133"/>
      <c r="B257" s="133"/>
      <c r="C257" s="375"/>
      <c r="D257" s="133"/>
      <c r="E257" s="246"/>
      <c r="F257" s="378"/>
      <c r="G257" s="246"/>
      <c r="H257" s="133"/>
      <c r="I257" s="389"/>
      <c r="J257" s="389"/>
      <c r="K257" s="389"/>
      <c r="L257" s="389"/>
      <c r="M257" s="389"/>
      <c r="N257" s="382"/>
      <c r="O257" s="389"/>
      <c r="P257" s="389"/>
      <c r="Q257" s="389"/>
      <c r="R257" s="389"/>
      <c r="S257" s="389"/>
      <c r="T257" s="389"/>
    </row>
    <row r="258" ht="15.75" customHeight="1">
      <c r="A258" s="133"/>
      <c r="B258" s="133"/>
      <c r="C258" s="375"/>
      <c r="D258" s="133"/>
      <c r="E258" s="246"/>
      <c r="F258" s="378"/>
      <c r="G258" s="246"/>
      <c r="H258" s="133"/>
      <c r="I258" s="389"/>
      <c r="J258" s="389"/>
      <c r="K258" s="389"/>
      <c r="L258" s="389"/>
      <c r="M258" s="389"/>
      <c r="N258" s="382"/>
      <c r="O258" s="389"/>
      <c r="P258" s="389"/>
      <c r="Q258" s="389"/>
      <c r="R258" s="389"/>
      <c r="S258" s="389"/>
      <c r="T258" s="389"/>
    </row>
    <row r="259" ht="15.75" customHeight="1">
      <c r="A259" s="133"/>
      <c r="B259" s="133"/>
      <c r="C259" s="375"/>
      <c r="D259" s="133"/>
      <c r="E259" s="246"/>
      <c r="F259" s="378"/>
      <c r="G259" s="246"/>
      <c r="H259" s="133"/>
      <c r="I259" s="389"/>
      <c r="J259" s="389"/>
      <c r="K259" s="389"/>
      <c r="L259" s="389"/>
      <c r="M259" s="389"/>
      <c r="N259" s="382"/>
      <c r="O259" s="389"/>
      <c r="P259" s="389"/>
      <c r="Q259" s="389"/>
      <c r="R259" s="389"/>
      <c r="S259" s="389"/>
      <c r="T259" s="389"/>
    </row>
    <row r="260" ht="15.75" customHeight="1">
      <c r="A260" s="133"/>
      <c r="B260" s="133"/>
      <c r="C260" s="375"/>
      <c r="D260" s="133"/>
      <c r="E260" s="246"/>
      <c r="F260" s="378"/>
      <c r="G260" s="246"/>
      <c r="H260" s="133"/>
      <c r="I260" s="389"/>
      <c r="J260" s="389"/>
      <c r="K260" s="389"/>
      <c r="L260" s="389"/>
      <c r="M260" s="389"/>
      <c r="N260" s="382"/>
      <c r="O260" s="389"/>
      <c r="P260" s="389"/>
      <c r="Q260" s="389"/>
      <c r="R260" s="389"/>
      <c r="S260" s="389"/>
      <c r="T260" s="389"/>
    </row>
    <row r="261" ht="15.75" customHeight="1">
      <c r="A261" s="133"/>
      <c r="B261" s="133"/>
      <c r="C261" s="375"/>
      <c r="D261" s="133"/>
      <c r="E261" s="246"/>
      <c r="F261" s="378"/>
      <c r="G261" s="246"/>
      <c r="H261" s="133"/>
      <c r="I261" s="389"/>
      <c r="J261" s="389"/>
      <c r="K261" s="389"/>
      <c r="L261" s="389"/>
      <c r="M261" s="389"/>
      <c r="N261" s="382"/>
      <c r="O261" s="389"/>
      <c r="P261" s="389"/>
      <c r="Q261" s="389"/>
      <c r="R261" s="389"/>
      <c r="S261" s="389"/>
      <c r="T261" s="389"/>
    </row>
    <row r="262" ht="15.75" customHeight="1">
      <c r="A262" s="133"/>
      <c r="B262" s="133"/>
      <c r="C262" s="375"/>
      <c r="D262" s="133"/>
      <c r="E262" s="246"/>
      <c r="F262" s="378"/>
      <c r="G262" s="246"/>
      <c r="H262" s="133"/>
      <c r="I262" s="389"/>
      <c r="J262" s="389"/>
      <c r="K262" s="389"/>
      <c r="L262" s="389"/>
      <c r="M262" s="389"/>
      <c r="N262" s="382"/>
      <c r="O262" s="389"/>
      <c r="P262" s="389"/>
      <c r="Q262" s="389"/>
      <c r="R262" s="389"/>
      <c r="S262" s="389"/>
      <c r="T262" s="389"/>
    </row>
    <row r="263" ht="15.75" customHeight="1">
      <c r="A263" s="133"/>
      <c r="B263" s="133"/>
      <c r="C263" s="375"/>
      <c r="D263" s="133"/>
      <c r="E263" s="246"/>
      <c r="F263" s="378"/>
      <c r="G263" s="246"/>
      <c r="H263" s="133"/>
      <c r="I263" s="389"/>
      <c r="J263" s="389"/>
      <c r="K263" s="389"/>
      <c r="L263" s="389"/>
      <c r="M263" s="389"/>
      <c r="N263" s="382"/>
      <c r="O263" s="389"/>
      <c r="P263" s="389"/>
      <c r="Q263" s="389"/>
      <c r="R263" s="389"/>
      <c r="S263" s="389"/>
      <c r="T263" s="389"/>
    </row>
    <row r="264" ht="15.75" customHeight="1">
      <c r="A264" s="133"/>
      <c r="B264" s="133"/>
      <c r="C264" s="375"/>
      <c r="D264" s="133"/>
      <c r="E264" s="246"/>
      <c r="F264" s="378"/>
      <c r="G264" s="246"/>
      <c r="H264" s="133"/>
      <c r="I264" s="389"/>
      <c r="J264" s="389"/>
      <c r="K264" s="389"/>
      <c r="L264" s="389"/>
      <c r="M264" s="389"/>
      <c r="N264" s="382"/>
      <c r="O264" s="389"/>
      <c r="P264" s="389"/>
      <c r="Q264" s="389"/>
      <c r="R264" s="389"/>
      <c r="S264" s="389"/>
      <c r="T264" s="389"/>
    </row>
    <row r="265" ht="15.75" customHeight="1">
      <c r="A265" s="133"/>
      <c r="B265" s="133"/>
      <c r="C265" s="375"/>
      <c r="D265" s="133"/>
      <c r="E265" s="246"/>
      <c r="F265" s="378"/>
      <c r="G265" s="246"/>
      <c r="H265" s="133"/>
      <c r="I265" s="389"/>
      <c r="J265" s="389"/>
      <c r="K265" s="389"/>
      <c r="L265" s="389"/>
      <c r="M265" s="389"/>
      <c r="N265" s="382"/>
      <c r="O265" s="389"/>
      <c r="P265" s="389"/>
      <c r="Q265" s="389"/>
      <c r="R265" s="389"/>
      <c r="S265" s="389"/>
      <c r="T265" s="389"/>
    </row>
    <row r="266" ht="15.75" customHeight="1">
      <c r="A266" s="133"/>
      <c r="B266" s="133"/>
      <c r="C266" s="375"/>
      <c r="D266" s="133"/>
      <c r="E266" s="246"/>
      <c r="F266" s="378"/>
      <c r="G266" s="246"/>
      <c r="H266" s="133"/>
      <c r="I266" s="389"/>
      <c r="J266" s="389"/>
      <c r="K266" s="389"/>
      <c r="L266" s="389"/>
      <c r="M266" s="389"/>
      <c r="N266" s="382"/>
      <c r="O266" s="389"/>
      <c r="P266" s="389"/>
      <c r="Q266" s="389"/>
      <c r="R266" s="389"/>
      <c r="S266" s="389"/>
      <c r="T266" s="389"/>
    </row>
    <row r="267" ht="15.75" customHeight="1">
      <c r="A267" s="133"/>
      <c r="B267" s="133"/>
      <c r="C267" s="375"/>
      <c r="D267" s="133"/>
      <c r="E267" s="246"/>
      <c r="F267" s="378"/>
      <c r="G267" s="246"/>
      <c r="H267" s="133"/>
      <c r="I267" s="389"/>
      <c r="J267" s="389"/>
      <c r="K267" s="389"/>
      <c r="L267" s="389"/>
      <c r="M267" s="389"/>
      <c r="N267" s="382"/>
      <c r="O267" s="389"/>
      <c r="P267" s="389"/>
      <c r="Q267" s="389"/>
      <c r="R267" s="389"/>
      <c r="S267" s="389"/>
      <c r="T267" s="389"/>
    </row>
    <row r="268" ht="15.75" customHeight="1">
      <c r="A268" s="133"/>
      <c r="B268" s="133"/>
      <c r="C268" s="375"/>
      <c r="D268" s="133"/>
      <c r="E268" s="246"/>
      <c r="F268" s="378"/>
      <c r="G268" s="246"/>
      <c r="H268" s="133"/>
      <c r="I268" s="389"/>
      <c r="J268" s="389"/>
      <c r="K268" s="389"/>
      <c r="L268" s="389"/>
      <c r="M268" s="389"/>
      <c r="N268" s="382"/>
      <c r="O268" s="389"/>
      <c r="P268" s="389"/>
      <c r="Q268" s="389"/>
      <c r="R268" s="389"/>
      <c r="S268" s="389"/>
      <c r="T268" s="389"/>
    </row>
    <row r="269" ht="15.75" customHeight="1">
      <c r="A269" s="133"/>
      <c r="B269" s="133"/>
      <c r="C269" s="375"/>
      <c r="D269" s="133"/>
      <c r="E269" s="246"/>
      <c r="F269" s="378"/>
      <c r="G269" s="246"/>
      <c r="H269" s="133"/>
      <c r="I269" s="389"/>
      <c r="J269" s="389"/>
      <c r="K269" s="389"/>
      <c r="L269" s="389"/>
      <c r="M269" s="389"/>
      <c r="N269" s="382"/>
      <c r="O269" s="389"/>
      <c r="P269" s="389"/>
      <c r="Q269" s="389"/>
      <c r="R269" s="389"/>
      <c r="S269" s="389"/>
      <c r="T269" s="389"/>
    </row>
    <row r="270" ht="15.75" customHeight="1">
      <c r="A270" s="133"/>
      <c r="B270" s="133"/>
      <c r="C270" s="375"/>
      <c r="D270" s="133"/>
      <c r="E270" s="246"/>
      <c r="F270" s="378"/>
      <c r="G270" s="246"/>
      <c r="H270" s="133"/>
      <c r="I270" s="389"/>
      <c r="J270" s="389"/>
      <c r="K270" s="389"/>
      <c r="L270" s="389"/>
      <c r="M270" s="389"/>
      <c r="N270" s="382"/>
      <c r="O270" s="389"/>
      <c r="P270" s="389"/>
      <c r="Q270" s="389"/>
      <c r="R270" s="389"/>
      <c r="S270" s="389"/>
      <c r="T270" s="389"/>
    </row>
    <row r="271" ht="15.75" customHeight="1">
      <c r="A271" s="133"/>
      <c r="B271" s="133"/>
      <c r="C271" s="375"/>
      <c r="D271" s="133"/>
      <c r="E271" s="246"/>
      <c r="F271" s="378"/>
      <c r="G271" s="246"/>
      <c r="H271" s="133"/>
      <c r="I271" s="389"/>
      <c r="J271" s="389"/>
      <c r="K271" s="389"/>
      <c r="L271" s="389"/>
      <c r="M271" s="389"/>
      <c r="N271" s="382"/>
      <c r="O271" s="389"/>
      <c r="P271" s="389"/>
      <c r="Q271" s="389"/>
      <c r="R271" s="389"/>
      <c r="S271" s="389"/>
      <c r="T271" s="389"/>
    </row>
    <row r="272" ht="15.75" customHeight="1">
      <c r="A272" s="133"/>
      <c r="B272" s="133"/>
      <c r="C272" s="375"/>
      <c r="D272" s="133"/>
      <c r="E272" s="246"/>
      <c r="F272" s="378"/>
      <c r="G272" s="246"/>
      <c r="H272" s="133"/>
      <c r="I272" s="389"/>
      <c r="J272" s="389"/>
      <c r="K272" s="389"/>
      <c r="L272" s="389"/>
      <c r="M272" s="389"/>
      <c r="N272" s="382"/>
      <c r="O272" s="389"/>
      <c r="P272" s="389"/>
      <c r="Q272" s="389"/>
      <c r="R272" s="389"/>
      <c r="S272" s="389"/>
      <c r="T272" s="389"/>
    </row>
    <row r="273" ht="15.75" customHeight="1">
      <c r="A273" s="133"/>
      <c r="B273" s="133"/>
      <c r="C273" s="375"/>
      <c r="D273" s="133"/>
      <c r="E273" s="246"/>
      <c r="F273" s="378"/>
      <c r="G273" s="246"/>
      <c r="H273" s="133"/>
      <c r="I273" s="389"/>
      <c r="J273" s="389"/>
      <c r="K273" s="389"/>
      <c r="L273" s="389"/>
      <c r="M273" s="389"/>
      <c r="N273" s="382"/>
      <c r="O273" s="389"/>
      <c r="P273" s="389"/>
      <c r="Q273" s="389"/>
      <c r="R273" s="389"/>
      <c r="S273" s="389"/>
      <c r="T273" s="389"/>
    </row>
    <row r="274" ht="15.75" customHeight="1">
      <c r="A274" s="133"/>
      <c r="B274" s="133"/>
      <c r="C274" s="375"/>
      <c r="D274" s="133"/>
      <c r="E274" s="246"/>
      <c r="F274" s="378"/>
      <c r="G274" s="246"/>
      <c r="H274" s="133"/>
      <c r="I274" s="389"/>
      <c r="J274" s="389"/>
      <c r="K274" s="389"/>
      <c r="L274" s="389"/>
      <c r="M274" s="389"/>
      <c r="N274" s="382"/>
      <c r="O274" s="389"/>
      <c r="P274" s="389"/>
      <c r="Q274" s="389"/>
      <c r="R274" s="389"/>
      <c r="S274" s="389"/>
      <c r="T274" s="389"/>
    </row>
    <row r="275" ht="15.75" customHeight="1">
      <c r="A275" s="133"/>
      <c r="B275" s="133"/>
      <c r="C275" s="375"/>
      <c r="D275" s="133"/>
      <c r="E275" s="246"/>
      <c r="F275" s="378"/>
      <c r="G275" s="246"/>
      <c r="H275" s="133"/>
      <c r="I275" s="389"/>
      <c r="J275" s="389"/>
      <c r="K275" s="389"/>
      <c r="L275" s="389"/>
      <c r="M275" s="389"/>
      <c r="N275" s="382"/>
      <c r="O275" s="389"/>
      <c r="P275" s="389"/>
      <c r="Q275" s="389"/>
      <c r="R275" s="389"/>
      <c r="S275" s="389"/>
      <c r="T275" s="389"/>
    </row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H1"/>
    <mergeCell ref="A3:C3"/>
    <mergeCell ref="H3:I3"/>
    <mergeCell ref="A73:C73"/>
  </mergeCells>
  <printOptions/>
  <pageMargins bottom="0.787401575" footer="0.0" header="0.0" left="0.7" right="0.7" top="0.7874015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4.29"/>
    <col customWidth="1" min="3" max="3" width="61.57"/>
    <col customWidth="1" min="4" max="4" width="26.0"/>
    <col customWidth="1" min="5" max="5" width="18.86"/>
    <col customWidth="1" min="6" max="6" width="20.71"/>
    <col customWidth="1" min="7" max="7" width="17.0"/>
    <col customWidth="1" min="8" max="8" width="18.14"/>
    <col customWidth="1" min="9" max="9" width="18.71"/>
    <col customWidth="1" min="10" max="10" width="13.0"/>
    <col customWidth="1" min="11" max="11" width="13.29"/>
    <col customWidth="1" min="12" max="12" width="19.14"/>
    <col customWidth="1" min="13" max="13" width="13.0"/>
    <col customWidth="1" min="14" max="14" width="15.14"/>
    <col customWidth="1" min="15" max="15" width="14.71"/>
    <col customWidth="1" min="16" max="16" width="12.43"/>
    <col customWidth="1" min="17" max="17" width="12.29"/>
    <col customWidth="1" min="18" max="18" width="12.86"/>
  </cols>
  <sheetData>
    <row r="1" ht="23.25" customHeight="1">
      <c r="A1" s="408" t="s">
        <v>147</v>
      </c>
      <c r="B1" s="2"/>
      <c r="C1" s="2"/>
      <c r="D1" s="2"/>
      <c r="E1" s="2"/>
      <c r="F1" s="2"/>
      <c r="G1" s="2"/>
      <c r="H1" s="3"/>
      <c r="I1" s="409"/>
      <c r="J1" s="410"/>
      <c r="K1" s="410"/>
      <c r="L1" s="410"/>
      <c r="M1" s="410"/>
      <c r="N1" s="6"/>
      <c r="O1" s="6"/>
      <c r="P1" s="6"/>
      <c r="Q1" s="6"/>
      <c r="R1" s="409"/>
      <c r="S1" s="411"/>
    </row>
    <row r="2" ht="15.75" customHeight="1">
      <c r="A2" s="412"/>
      <c r="B2" s="413" t="s">
        <v>1</v>
      </c>
      <c r="C2" s="414"/>
      <c r="D2" s="415" t="s">
        <v>148</v>
      </c>
      <c r="E2" s="413"/>
      <c r="F2" s="416"/>
      <c r="G2" s="417"/>
      <c r="H2" s="417"/>
      <c r="I2" s="417"/>
      <c r="J2" s="418"/>
      <c r="K2" s="418"/>
      <c r="L2" s="418"/>
      <c r="M2" s="418"/>
      <c r="N2" s="419"/>
      <c r="O2" s="419"/>
      <c r="P2" s="419"/>
      <c r="Q2" s="419"/>
      <c r="R2" s="417"/>
      <c r="S2" s="411"/>
    </row>
    <row r="3" ht="15.75" customHeight="1">
      <c r="A3" s="420" t="s">
        <v>6</v>
      </c>
      <c r="B3" s="421"/>
      <c r="C3" s="422" t="s">
        <v>149</v>
      </c>
      <c r="D3" s="423"/>
      <c r="E3" s="421" t="s">
        <v>10</v>
      </c>
      <c r="F3" s="424" t="s">
        <v>11</v>
      </c>
      <c r="G3" s="425" t="s">
        <v>150</v>
      </c>
      <c r="H3" s="425" t="s">
        <v>151</v>
      </c>
      <c r="I3" s="425" t="s">
        <v>152</v>
      </c>
      <c r="J3" s="425" t="s">
        <v>153</v>
      </c>
      <c r="K3" s="425" t="s">
        <v>154</v>
      </c>
      <c r="L3" s="425" t="s">
        <v>155</v>
      </c>
      <c r="M3" s="425" t="s">
        <v>156</v>
      </c>
      <c r="N3" s="426" t="s">
        <v>157</v>
      </c>
      <c r="O3" s="425" t="s">
        <v>158</v>
      </c>
      <c r="P3" s="425" t="s">
        <v>159</v>
      </c>
      <c r="Q3" s="425" t="s">
        <v>160</v>
      </c>
      <c r="R3" s="426" t="s">
        <v>161</v>
      </c>
      <c r="S3" s="411"/>
    </row>
    <row r="4">
      <c r="A4" s="427"/>
      <c r="B4" s="428" t="s">
        <v>8</v>
      </c>
      <c r="C4" s="429" t="s">
        <v>162</v>
      </c>
      <c r="D4" s="430">
        <v>1800000.0</v>
      </c>
      <c r="E4" s="431">
        <f t="shared" ref="E4:E6" si="1">F4/D4*1</f>
        <v>0.5058333333</v>
      </c>
      <c r="F4" s="432">
        <f>G4+H4+I4+J4+K4+L4+M4+N4+O4+P4+Q4+R4+G8</f>
        <v>910500</v>
      </c>
      <c r="G4" s="433">
        <v>203400.0</v>
      </c>
      <c r="H4" s="434">
        <v>11400.0</v>
      </c>
      <c r="I4" s="434">
        <v>95700.0</v>
      </c>
      <c r="J4" s="434">
        <v>60300.0</v>
      </c>
      <c r="K4" s="435">
        <v>80400.0</v>
      </c>
      <c r="L4" s="434">
        <v>53400.0</v>
      </c>
      <c r="M4" s="435">
        <v>300.0</v>
      </c>
      <c r="N4" s="436">
        <v>1200.0</v>
      </c>
      <c r="O4" s="435">
        <v>6600.0</v>
      </c>
      <c r="P4" s="435">
        <v>319200.0</v>
      </c>
      <c r="Q4" s="435"/>
      <c r="R4" s="437"/>
      <c r="S4" s="411"/>
    </row>
    <row r="5" ht="12.75" customHeight="1">
      <c r="A5" s="427"/>
      <c r="B5" s="438" t="s">
        <v>29</v>
      </c>
      <c r="C5" s="439" t="s">
        <v>163</v>
      </c>
      <c r="D5" s="430">
        <v>180000.0</v>
      </c>
      <c r="E5" s="431">
        <f t="shared" si="1"/>
        <v>0.78</v>
      </c>
      <c r="F5" s="432">
        <f>G5+H5+I5+G7+J5+K5+L5+M5+N5+O5+P5+Q5+R5</f>
        <v>140400</v>
      </c>
      <c r="G5" s="440">
        <v>52800.0</v>
      </c>
      <c r="H5" s="441">
        <v>9600.0</v>
      </c>
      <c r="I5" s="441">
        <v>14400.0</v>
      </c>
      <c r="J5" s="441">
        <v>9600.0</v>
      </c>
      <c r="K5" s="442">
        <v>7200.0</v>
      </c>
      <c r="L5" s="441">
        <v>3600.0</v>
      </c>
      <c r="M5" s="442"/>
      <c r="N5" s="442"/>
      <c r="O5" s="442">
        <v>1200.0</v>
      </c>
      <c r="P5" s="442">
        <v>34800.0</v>
      </c>
      <c r="Q5" s="442">
        <v>2400.0</v>
      </c>
      <c r="R5" s="443"/>
      <c r="S5" s="411"/>
    </row>
    <row r="6" ht="13.5" customHeight="1">
      <c r="A6" s="427"/>
      <c r="B6" s="438" t="s">
        <v>37</v>
      </c>
      <c r="C6" s="439" t="s">
        <v>164</v>
      </c>
      <c r="D6" s="444">
        <v>3500000.0</v>
      </c>
      <c r="E6" s="431">
        <f t="shared" si="1"/>
        <v>0.1558285714</v>
      </c>
      <c r="F6" s="432">
        <f>G6+H6+I6+J6+K6+L6+M6+N6+O6+P6+Q6+R6</f>
        <v>545400</v>
      </c>
      <c r="G6" s="440"/>
      <c r="H6" s="442">
        <v>34500.0</v>
      </c>
      <c r="I6" s="442"/>
      <c r="J6" s="442">
        <v>96400.0</v>
      </c>
      <c r="K6" s="442">
        <v>73600.0</v>
      </c>
      <c r="L6" s="442">
        <v>242400.0</v>
      </c>
      <c r="M6" s="442"/>
      <c r="N6" s="442"/>
      <c r="O6" s="442"/>
      <c r="P6" s="442">
        <v>50500.0</v>
      </c>
      <c r="Q6" s="442">
        <v>48000.0</v>
      </c>
      <c r="R6" s="443"/>
      <c r="S6" s="411"/>
    </row>
    <row r="7" ht="16.5" customHeight="1">
      <c r="A7" s="427"/>
      <c r="B7" s="438" t="s">
        <v>165</v>
      </c>
      <c r="C7" s="439" t="s">
        <v>166</v>
      </c>
      <c r="D7" s="445"/>
      <c r="E7" s="431"/>
      <c r="F7" s="432"/>
      <c r="G7" s="440">
        <v>4800.0</v>
      </c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3"/>
      <c r="S7" s="411"/>
    </row>
    <row r="8" ht="17.25" customHeight="1">
      <c r="A8" s="427"/>
      <c r="B8" s="438" t="s">
        <v>167</v>
      </c>
      <c r="C8" s="439" t="s">
        <v>168</v>
      </c>
      <c r="D8" s="445"/>
      <c r="E8" s="431"/>
      <c r="F8" s="432"/>
      <c r="G8" s="440">
        <v>78600.0</v>
      </c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3"/>
      <c r="S8" s="411"/>
    </row>
    <row r="9" ht="16.5" customHeight="1">
      <c r="A9" s="427"/>
      <c r="B9" s="446"/>
      <c r="C9" s="447"/>
      <c r="D9" s="448">
        <f>SUM(D4:D6)</f>
        <v>5480000</v>
      </c>
      <c r="E9" s="449"/>
      <c r="F9" s="450">
        <f>SUM(F4:F8)</f>
        <v>1596300</v>
      </c>
      <c r="G9" s="451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3"/>
      <c r="S9" s="411"/>
    </row>
    <row r="10" ht="15.75" customHeight="1">
      <c r="A10" s="454" t="s">
        <v>53</v>
      </c>
      <c r="B10" s="455"/>
      <c r="C10" s="456" t="s">
        <v>169</v>
      </c>
      <c r="D10" s="457"/>
      <c r="E10" s="458"/>
      <c r="F10" s="459"/>
      <c r="G10" s="460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2"/>
      <c r="S10" s="411"/>
    </row>
    <row r="11">
      <c r="A11" s="463"/>
      <c r="B11" s="464" t="s">
        <v>170</v>
      </c>
      <c r="C11" s="465" t="s">
        <v>171</v>
      </c>
      <c r="D11" s="466">
        <v>50000.0</v>
      </c>
      <c r="E11" s="77">
        <f t="shared" ref="E11:E16" si="2">F11/D11*1</f>
        <v>14.704</v>
      </c>
      <c r="F11" s="432">
        <f>G11+H11+I11+J11+K11+L11+M11+N11+R11+Q11+P11+O11</f>
        <v>735200</v>
      </c>
      <c r="G11" s="467"/>
      <c r="H11" s="442">
        <v>80700.0</v>
      </c>
      <c r="I11" s="468"/>
      <c r="J11" s="468">
        <v>156000.0</v>
      </c>
      <c r="K11" s="468">
        <v>123000.0</v>
      </c>
      <c r="L11" s="469">
        <v>375500.0</v>
      </c>
      <c r="M11" s="410"/>
      <c r="N11" s="468"/>
      <c r="O11" s="468"/>
      <c r="P11" s="468"/>
      <c r="Q11" s="468"/>
      <c r="R11" s="470"/>
      <c r="S11" s="411"/>
    </row>
    <row r="12">
      <c r="A12" s="463"/>
      <c r="B12" s="471" t="s">
        <v>172</v>
      </c>
      <c r="C12" s="472" t="s">
        <v>173</v>
      </c>
      <c r="D12" s="473">
        <v>150000.0</v>
      </c>
      <c r="E12" s="77">
        <f t="shared" si="2"/>
        <v>0</v>
      </c>
      <c r="F12" s="432">
        <f>G12+M12+N12+O12+P12+Q12+R12</f>
        <v>0</v>
      </c>
      <c r="G12" s="474"/>
      <c r="H12" s="411"/>
      <c r="I12" s="442"/>
      <c r="J12" s="410"/>
      <c r="K12" s="442"/>
      <c r="L12" s="442"/>
      <c r="M12" s="475"/>
      <c r="N12" s="442"/>
      <c r="O12" s="442"/>
      <c r="P12" s="442"/>
      <c r="Q12" s="442"/>
      <c r="R12" s="443"/>
      <c r="S12" s="411"/>
    </row>
    <row r="13">
      <c r="A13" s="463"/>
      <c r="B13" s="471" t="s">
        <v>174</v>
      </c>
      <c r="C13" s="472" t="s">
        <v>175</v>
      </c>
      <c r="D13" s="473">
        <v>120000.0</v>
      </c>
      <c r="E13" s="77">
        <f t="shared" si="2"/>
        <v>0</v>
      </c>
      <c r="F13" s="432">
        <f t="shared" ref="F13:F16" si="3">G13+H13+I13+J13+K13+L13+M13+N13+O13+P13+Q13+R13</f>
        <v>0</v>
      </c>
      <c r="G13" s="440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3"/>
      <c r="S13" s="411"/>
    </row>
    <row r="14">
      <c r="A14" s="463"/>
      <c r="B14" s="471" t="s">
        <v>176</v>
      </c>
      <c r="C14" s="472" t="s">
        <v>177</v>
      </c>
      <c r="D14" s="473">
        <v>30000.0</v>
      </c>
      <c r="E14" s="77">
        <f t="shared" si="2"/>
        <v>0</v>
      </c>
      <c r="F14" s="432">
        <f t="shared" si="3"/>
        <v>0</v>
      </c>
      <c r="G14" s="440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3"/>
      <c r="S14" s="411"/>
    </row>
    <row r="15">
      <c r="A15" s="463"/>
      <c r="B15" s="471" t="s">
        <v>178</v>
      </c>
      <c r="C15" s="476" t="s">
        <v>179</v>
      </c>
      <c r="D15" s="473">
        <v>50000.0</v>
      </c>
      <c r="E15" s="77">
        <f t="shared" si="2"/>
        <v>0</v>
      </c>
      <c r="F15" s="432">
        <f t="shared" si="3"/>
        <v>0</v>
      </c>
      <c r="G15" s="440"/>
      <c r="H15" s="442"/>
      <c r="I15" s="442"/>
      <c r="J15" s="442"/>
      <c r="K15" s="441"/>
      <c r="L15" s="442"/>
      <c r="M15" s="442"/>
      <c r="N15" s="442"/>
      <c r="O15" s="442"/>
      <c r="P15" s="442"/>
      <c r="Q15" s="442"/>
      <c r="R15" s="443"/>
      <c r="S15" s="411"/>
    </row>
    <row r="16">
      <c r="A16" s="427"/>
      <c r="B16" s="477" t="s">
        <v>180</v>
      </c>
      <c r="C16" s="476" t="s">
        <v>181</v>
      </c>
      <c r="D16" s="473">
        <v>348000.0</v>
      </c>
      <c r="E16" s="77">
        <f t="shared" si="2"/>
        <v>0</v>
      </c>
      <c r="F16" s="432">
        <f t="shared" si="3"/>
        <v>0</v>
      </c>
      <c r="G16" s="440"/>
      <c r="H16" s="442"/>
      <c r="I16" s="442"/>
      <c r="J16" s="442"/>
      <c r="K16" s="441"/>
      <c r="L16" s="442"/>
      <c r="M16" s="442"/>
      <c r="N16" s="442"/>
      <c r="O16" s="442"/>
      <c r="P16" s="442"/>
      <c r="Q16" s="442"/>
      <c r="R16" s="443"/>
      <c r="S16" s="411"/>
    </row>
    <row r="17" ht="16.5" customHeight="1">
      <c r="A17" s="463"/>
      <c r="B17" s="478"/>
      <c r="C17" s="479"/>
      <c r="D17" s="480">
        <f>SUM(D11:D16)</f>
        <v>748000</v>
      </c>
      <c r="E17" s="481"/>
      <c r="F17" s="482"/>
      <c r="G17" s="483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5"/>
      <c r="S17" s="411"/>
    </row>
    <row r="18" ht="15.75" customHeight="1">
      <c r="A18" s="486" t="s">
        <v>71</v>
      </c>
      <c r="B18" s="487"/>
      <c r="C18" s="488" t="s">
        <v>182</v>
      </c>
      <c r="D18" s="489"/>
      <c r="E18" s="490"/>
      <c r="F18" s="491"/>
      <c r="G18" s="492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4"/>
      <c r="S18" s="411"/>
    </row>
    <row r="19" ht="16.5" customHeight="1">
      <c r="A19" s="427"/>
      <c r="B19" s="495" t="s">
        <v>183</v>
      </c>
      <c r="C19" s="496" t="s">
        <v>184</v>
      </c>
      <c r="D19" s="497">
        <v>50000.0</v>
      </c>
      <c r="E19" s="431">
        <f>F19/D19*1</f>
        <v>8.944</v>
      </c>
      <c r="F19" s="432">
        <f>G19+H19+I19+J19+K19+L19+M19+N19+O19+P19+Q19+R19</f>
        <v>447200</v>
      </c>
      <c r="G19" s="498"/>
      <c r="H19" s="140"/>
      <c r="I19" s="141"/>
      <c r="J19" s="140"/>
      <c r="K19" s="140"/>
      <c r="L19" s="140"/>
      <c r="M19" s="140">
        <v>384000.0</v>
      </c>
      <c r="N19" s="140"/>
      <c r="O19" s="140">
        <v>48200.0</v>
      </c>
      <c r="P19" s="140">
        <v>5000.0</v>
      </c>
      <c r="Q19" s="250">
        <v>10000.0</v>
      </c>
      <c r="R19" s="499"/>
      <c r="S19" s="411"/>
    </row>
    <row r="20" ht="16.5" customHeight="1">
      <c r="A20" s="500" t="s">
        <v>91</v>
      </c>
      <c r="B20" s="501"/>
      <c r="C20" s="502" t="s">
        <v>185</v>
      </c>
      <c r="D20" s="503"/>
      <c r="E20" s="504"/>
      <c r="F20" s="505"/>
      <c r="G20" s="506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8"/>
      <c r="S20" s="411"/>
    </row>
    <row r="21" ht="15.75" customHeight="1">
      <c r="A21" s="509"/>
      <c r="B21" s="510" t="s">
        <v>186</v>
      </c>
      <c r="C21" s="511" t="s">
        <v>187</v>
      </c>
      <c r="D21" s="512">
        <v>0.0</v>
      </c>
      <c r="E21" s="431"/>
      <c r="F21" s="432">
        <f t="shared" ref="F21:F22" si="4">G21+H21+I21+J21+K21+L21+M21+N21+O21+P21+Q21+R21</f>
        <v>0</v>
      </c>
      <c r="G21" s="498"/>
      <c r="H21" s="140"/>
      <c r="I21" s="140"/>
      <c r="J21" s="140"/>
      <c r="K21" s="442"/>
      <c r="L21" s="140"/>
      <c r="M21" s="140"/>
      <c r="N21" s="140"/>
      <c r="O21" s="140"/>
      <c r="P21" s="140"/>
      <c r="Q21" s="140"/>
      <c r="R21" s="499"/>
      <c r="S21" s="411"/>
    </row>
    <row r="22" ht="15.75" customHeight="1">
      <c r="A22" s="509"/>
      <c r="B22" s="513" t="s">
        <v>188</v>
      </c>
      <c r="C22" s="514" t="s">
        <v>189</v>
      </c>
      <c r="D22" s="444">
        <v>20000.0</v>
      </c>
      <c r="E22" s="431">
        <f>F22/D22*1</f>
        <v>0.085</v>
      </c>
      <c r="F22" s="432">
        <f t="shared" si="4"/>
        <v>1700</v>
      </c>
      <c r="G22" s="515"/>
      <c r="H22" s="5"/>
      <c r="I22" s="5"/>
      <c r="J22" s="5"/>
      <c r="K22" s="5"/>
      <c r="L22" s="410"/>
      <c r="M22" s="5"/>
      <c r="N22" s="5"/>
      <c r="O22" s="5"/>
      <c r="P22" s="183">
        <v>200.0</v>
      </c>
      <c r="Q22" s="183">
        <v>1500.0</v>
      </c>
      <c r="R22" s="516"/>
      <c r="S22" s="411"/>
    </row>
    <row r="23" ht="16.5" customHeight="1">
      <c r="A23" s="427"/>
      <c r="B23" s="517"/>
      <c r="C23" s="518"/>
      <c r="D23" s="519">
        <f>SUM(D21:D22)</f>
        <v>20000</v>
      </c>
      <c r="E23" s="520"/>
      <c r="F23" s="521"/>
      <c r="G23" s="522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4"/>
      <c r="S23" s="411"/>
    </row>
    <row r="24" ht="16.5" customHeight="1">
      <c r="A24" s="525" t="s">
        <v>104</v>
      </c>
      <c r="B24" s="526"/>
      <c r="C24" s="527" t="s">
        <v>190</v>
      </c>
      <c r="D24" s="528"/>
      <c r="E24" s="529"/>
      <c r="F24" s="530"/>
      <c r="G24" s="531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3"/>
      <c r="S24" s="411"/>
    </row>
    <row r="25" ht="15.75" customHeight="1">
      <c r="A25" s="509"/>
      <c r="B25" s="534" t="s">
        <v>191</v>
      </c>
      <c r="C25" s="535" t="s">
        <v>192</v>
      </c>
      <c r="D25" s="536">
        <v>150000.0</v>
      </c>
      <c r="E25" s="431">
        <f>F25/D25*1</f>
        <v>0</v>
      </c>
      <c r="F25" s="432">
        <f t="shared" ref="F25:F26" si="5">G25+H25+I25+J25+K25+L25+M25+N25+O25+P25+Q25+R25</f>
        <v>0</v>
      </c>
      <c r="G25" s="498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499"/>
      <c r="S25" s="411"/>
    </row>
    <row r="26" ht="15.75" customHeight="1">
      <c r="A26" s="509"/>
      <c r="B26" s="537" t="s">
        <v>193</v>
      </c>
      <c r="C26" s="535" t="s">
        <v>194</v>
      </c>
      <c r="D26" s="538">
        <v>0.0</v>
      </c>
      <c r="E26" s="431"/>
      <c r="F26" s="432">
        <f t="shared" si="5"/>
        <v>0</v>
      </c>
      <c r="G26" s="515"/>
      <c r="H26" s="146"/>
      <c r="I26" s="5"/>
      <c r="J26" s="5"/>
      <c r="K26" s="5"/>
      <c r="L26" s="5"/>
      <c r="M26" s="5"/>
      <c r="N26" s="5"/>
      <c r="O26" s="5"/>
      <c r="P26" s="5"/>
      <c r="Q26" s="5"/>
      <c r="R26" s="516"/>
      <c r="S26" s="411"/>
    </row>
    <row r="27" ht="16.5" customHeight="1">
      <c r="A27" s="539"/>
      <c r="B27" s="540"/>
      <c r="C27" s="541"/>
      <c r="D27" s="542">
        <f>SUM(D25:D26)</f>
        <v>150000</v>
      </c>
      <c r="E27" s="543"/>
      <c r="F27" s="544"/>
      <c r="G27" s="545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7"/>
      <c r="S27" s="411"/>
    </row>
    <row r="28" ht="16.5" customHeight="1">
      <c r="A28" s="548" t="s">
        <v>108</v>
      </c>
      <c r="B28" s="549"/>
      <c r="C28" s="550" t="s">
        <v>195</v>
      </c>
      <c r="D28" s="551"/>
      <c r="E28" s="552"/>
      <c r="F28" s="553"/>
      <c r="G28" s="554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6"/>
      <c r="S28" s="411"/>
    </row>
    <row r="29" ht="16.5" customHeight="1">
      <c r="A29" s="557"/>
      <c r="B29" s="558" t="s">
        <v>196</v>
      </c>
      <c r="C29" s="559" t="s">
        <v>197</v>
      </c>
      <c r="D29" s="538">
        <v>0.0</v>
      </c>
      <c r="E29" s="431">
        <v>0.0</v>
      </c>
      <c r="F29" s="432">
        <f t="shared" ref="F29:F31" si="6">G29+H29+I29+J29+K29+L29+M29+N29+O29+P29+Q29+R29</f>
        <v>2646315</v>
      </c>
      <c r="G29" s="560"/>
      <c r="H29" s="561"/>
      <c r="I29" s="562">
        <v>2225565.0</v>
      </c>
      <c r="J29" s="563"/>
      <c r="K29" s="561"/>
      <c r="L29" s="561"/>
      <c r="M29" s="561"/>
      <c r="N29" s="564"/>
      <c r="O29" s="561"/>
      <c r="P29" s="561"/>
      <c r="Q29" s="562">
        <v>420750.0</v>
      </c>
      <c r="R29" s="565"/>
      <c r="S29" s="566"/>
      <c r="T29" s="313"/>
      <c r="U29" s="313"/>
      <c r="V29" s="313"/>
      <c r="W29" s="313"/>
      <c r="X29" s="313"/>
      <c r="Y29" s="313"/>
      <c r="Z29" s="313"/>
    </row>
    <row r="30" ht="15.75" customHeight="1">
      <c r="A30" s="509"/>
      <c r="B30" s="567" t="s">
        <v>198</v>
      </c>
      <c r="C30" s="535" t="s">
        <v>199</v>
      </c>
      <c r="D30" s="538">
        <v>12600.0</v>
      </c>
      <c r="E30" s="431">
        <v>1.0</v>
      </c>
      <c r="F30" s="432">
        <f t="shared" si="6"/>
        <v>76437.9</v>
      </c>
      <c r="G30" s="236">
        <v>957.69</v>
      </c>
      <c r="H30" s="87">
        <v>68759.5</v>
      </c>
      <c r="I30" s="87">
        <v>300.71</v>
      </c>
      <c r="J30" s="87"/>
      <c r="K30" s="87">
        <v>1500.0</v>
      </c>
      <c r="L30" s="87">
        <v>1000.0</v>
      </c>
      <c r="M30" s="86">
        <v>1920.0</v>
      </c>
      <c r="N30" s="86"/>
      <c r="O30" s="86"/>
      <c r="P30" s="568">
        <v>2000.0</v>
      </c>
      <c r="Q30" s="86"/>
      <c r="R30" s="569"/>
      <c r="S30" s="411"/>
    </row>
    <row r="31" ht="15.75" customHeight="1">
      <c r="A31" s="509"/>
      <c r="B31" s="567" t="s">
        <v>200</v>
      </c>
      <c r="C31" s="570" t="s">
        <v>201</v>
      </c>
      <c r="D31" s="538">
        <v>10000.0</v>
      </c>
      <c r="E31" s="431">
        <f>F31/D31*1</f>
        <v>0</v>
      </c>
      <c r="F31" s="432">
        <f t="shared" si="6"/>
        <v>0</v>
      </c>
      <c r="G31" s="23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569"/>
      <c r="S31" s="411"/>
    </row>
    <row r="32" ht="16.5" customHeight="1">
      <c r="A32" s="509"/>
      <c r="B32" s="571"/>
      <c r="C32" s="572"/>
      <c r="D32" s="573">
        <f>SUM(D29:D31)</f>
        <v>22600</v>
      </c>
      <c r="E32" s="574"/>
      <c r="F32" s="575"/>
      <c r="G32" s="576"/>
      <c r="H32" s="577"/>
      <c r="I32" s="577"/>
      <c r="J32" s="577"/>
      <c r="K32" s="577"/>
      <c r="L32" s="577"/>
      <c r="M32" s="577"/>
      <c r="N32" s="577"/>
      <c r="O32" s="577"/>
      <c r="P32" s="578"/>
      <c r="Q32" s="577"/>
      <c r="R32" s="579"/>
      <c r="S32" s="411"/>
    </row>
    <row r="33" ht="15.75" customHeight="1">
      <c r="A33" s="580" t="s">
        <v>118</v>
      </c>
      <c r="B33" s="581"/>
      <c r="C33" s="582" t="s">
        <v>202</v>
      </c>
      <c r="D33" s="583"/>
      <c r="E33" s="584"/>
      <c r="F33" s="585"/>
      <c r="G33" s="586"/>
      <c r="H33" s="587"/>
      <c r="I33" s="587"/>
      <c r="J33" s="587"/>
      <c r="K33" s="587"/>
      <c r="L33" s="587"/>
      <c r="M33" s="587"/>
      <c r="N33" s="587"/>
      <c r="O33" s="587"/>
      <c r="P33" s="588"/>
      <c r="Q33" s="587"/>
      <c r="R33" s="589"/>
      <c r="S33" s="411"/>
    </row>
    <row r="34" ht="15.75" customHeight="1">
      <c r="A34" s="509"/>
      <c r="B34" s="590" t="s">
        <v>203</v>
      </c>
      <c r="C34" s="591" t="s">
        <v>204</v>
      </c>
      <c r="D34" s="515">
        <v>1002000.0</v>
      </c>
      <c r="E34" s="431">
        <f t="shared" ref="E34:E36" si="7">F34/D34*1</f>
        <v>0</v>
      </c>
      <c r="F34" s="432">
        <f t="shared" ref="F34:F36" si="8">G34+H34+I34+J34+K34+L34+M34+N34+O34+P34+Q34+R34</f>
        <v>0</v>
      </c>
      <c r="G34" s="592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593"/>
      <c r="S34" s="411"/>
    </row>
    <row r="35" ht="15.75" customHeight="1">
      <c r="A35" s="509"/>
      <c r="B35" s="594" t="s">
        <v>205</v>
      </c>
      <c r="C35" s="595" t="s">
        <v>206</v>
      </c>
      <c r="D35" s="515">
        <v>1200000.0</v>
      </c>
      <c r="E35" s="431">
        <f t="shared" si="7"/>
        <v>0</v>
      </c>
      <c r="F35" s="432">
        <f t="shared" si="8"/>
        <v>0</v>
      </c>
      <c r="G35" s="236"/>
      <c r="H35" s="86"/>
      <c r="I35" s="86"/>
      <c r="J35" s="86"/>
      <c r="K35" s="86"/>
      <c r="L35" s="86"/>
      <c r="M35" s="86"/>
      <c r="N35" s="86"/>
      <c r="O35" s="596"/>
      <c r="P35" s="86"/>
      <c r="Q35" s="86"/>
      <c r="R35" s="569"/>
      <c r="S35" s="411"/>
    </row>
    <row r="36" ht="15.75" customHeight="1">
      <c r="A36" s="597"/>
      <c r="B36" s="594" t="s">
        <v>207</v>
      </c>
      <c r="C36" s="598" t="s">
        <v>208</v>
      </c>
      <c r="D36" s="599">
        <v>60000.0</v>
      </c>
      <c r="E36" s="600">
        <f t="shared" si="7"/>
        <v>0</v>
      </c>
      <c r="F36" s="601">
        <f t="shared" si="8"/>
        <v>0</v>
      </c>
      <c r="G36" s="599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3"/>
      <c r="S36" s="566"/>
      <c r="T36" s="313"/>
      <c r="U36" s="313"/>
      <c r="V36" s="313"/>
      <c r="W36" s="313"/>
      <c r="X36" s="313"/>
      <c r="Y36" s="313"/>
      <c r="Z36" s="313"/>
    </row>
    <row r="37" ht="15.75" customHeight="1">
      <c r="A37" s="604"/>
      <c r="B37" s="605"/>
      <c r="C37" s="606"/>
      <c r="D37" s="607">
        <f>SUM(D34:D36)</f>
        <v>2262000</v>
      </c>
      <c r="E37" s="608"/>
      <c r="F37" s="609"/>
      <c r="G37" s="610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2"/>
      <c r="S37" s="613"/>
      <c r="T37" s="614"/>
      <c r="U37" s="614"/>
      <c r="V37" s="614"/>
      <c r="W37" s="614"/>
      <c r="X37" s="614"/>
      <c r="Y37" s="614"/>
      <c r="Z37" s="614"/>
    </row>
    <row r="38" ht="15.75" customHeight="1">
      <c r="A38" s="615" t="s">
        <v>134</v>
      </c>
      <c r="B38" s="616"/>
      <c r="C38" s="617" t="s">
        <v>209</v>
      </c>
      <c r="D38" s="618"/>
      <c r="E38" s="619"/>
      <c r="F38" s="620"/>
      <c r="G38" s="621"/>
      <c r="H38" s="622"/>
      <c r="I38" s="622"/>
      <c r="J38" s="622"/>
      <c r="K38" s="622"/>
      <c r="L38" s="622"/>
      <c r="M38" s="622"/>
      <c r="N38" s="623"/>
      <c r="O38" s="623"/>
      <c r="P38" s="623"/>
      <c r="Q38" s="624"/>
      <c r="R38" s="625"/>
      <c r="S38" s="626"/>
      <c r="T38" s="627"/>
      <c r="U38" s="627"/>
      <c r="V38" s="627"/>
      <c r="W38" s="627"/>
      <c r="X38" s="627"/>
      <c r="Y38" s="627"/>
      <c r="Z38" s="627"/>
    </row>
    <row r="39" ht="15.75" customHeight="1">
      <c r="A39" s="628"/>
      <c r="B39" s="629"/>
      <c r="C39" s="629"/>
      <c r="D39" s="630">
        <v>1000000.0</v>
      </c>
      <c r="E39" s="619">
        <v>0.0</v>
      </c>
      <c r="F39" s="620"/>
      <c r="G39" s="631"/>
      <c r="H39" s="632"/>
      <c r="I39" s="632"/>
      <c r="J39" s="632"/>
      <c r="K39" s="632"/>
      <c r="L39" s="632"/>
      <c r="M39" s="632"/>
      <c r="N39" s="632"/>
      <c r="O39" s="632"/>
      <c r="P39" s="633"/>
      <c r="Q39" s="633"/>
      <c r="R39" s="634"/>
      <c r="S39" s="626"/>
      <c r="T39" s="627"/>
      <c r="U39" s="635"/>
      <c r="V39" s="635"/>
      <c r="W39" s="635"/>
      <c r="X39" s="635"/>
      <c r="Y39" s="635"/>
      <c r="Z39" s="635"/>
    </row>
    <row r="40" ht="19.5" customHeight="1">
      <c r="A40" s="636" t="s">
        <v>146</v>
      </c>
      <c r="B40" s="637"/>
      <c r="C40" s="638"/>
      <c r="D40" s="639">
        <f>D39+D37+D32+D27+D23+D19+D17+D9</f>
        <v>9732600</v>
      </c>
      <c r="E40" s="640"/>
      <c r="F40" s="641">
        <f>F30+F29+F22+F11+F9</f>
        <v>5055952.9</v>
      </c>
      <c r="G40" s="642">
        <f t="shared" ref="G40:Q40" si="9">SUM(G4:G39)</f>
        <v>340557.69</v>
      </c>
      <c r="H40" s="643">
        <f t="shared" si="9"/>
        <v>204959.5</v>
      </c>
      <c r="I40" s="643">
        <f t="shared" si="9"/>
        <v>2335965.71</v>
      </c>
      <c r="J40" s="643">
        <f t="shared" si="9"/>
        <v>322300</v>
      </c>
      <c r="K40" s="643">
        <f t="shared" si="9"/>
        <v>285700</v>
      </c>
      <c r="L40" s="643">
        <f t="shared" si="9"/>
        <v>675900</v>
      </c>
      <c r="M40" s="643">
        <f t="shared" si="9"/>
        <v>386220</v>
      </c>
      <c r="N40" s="643">
        <f t="shared" si="9"/>
        <v>1200</v>
      </c>
      <c r="O40" s="643">
        <f t="shared" si="9"/>
        <v>56000</v>
      </c>
      <c r="P40" s="643">
        <f t="shared" si="9"/>
        <v>411700</v>
      </c>
      <c r="Q40" s="643">
        <f t="shared" si="9"/>
        <v>482650</v>
      </c>
      <c r="R40" s="644"/>
      <c r="S40" s="410"/>
      <c r="T40" s="645"/>
      <c r="U40" s="645"/>
      <c r="V40" s="645"/>
      <c r="W40" s="645"/>
      <c r="X40" s="645"/>
      <c r="Y40" s="645"/>
      <c r="Z40" s="645"/>
    </row>
    <row r="41" ht="18.75" customHeight="1">
      <c r="A41" s="646"/>
      <c r="B41" s="647"/>
      <c r="C41" s="648"/>
      <c r="D41" s="649"/>
      <c r="E41" s="650"/>
      <c r="F41" s="651">
        <f>SUM(F4:F40)</f>
        <v>12155405.8</v>
      </c>
      <c r="G41" s="652"/>
      <c r="H41" s="652"/>
      <c r="I41" s="652"/>
      <c r="J41" s="653"/>
      <c r="K41" s="653"/>
      <c r="L41" s="653"/>
      <c r="M41" s="653"/>
      <c r="N41" s="654"/>
      <c r="O41" s="654"/>
      <c r="P41" s="654"/>
      <c r="Q41" s="654"/>
      <c r="R41" s="652"/>
      <c r="S41" s="411"/>
    </row>
    <row r="42" ht="21.0" customHeight="1">
      <c r="A42" s="655"/>
      <c r="B42" s="389"/>
      <c r="C42" s="656"/>
      <c r="D42" s="387">
        <f>D40-F40</f>
        <v>4676647.1</v>
      </c>
      <c r="E42" s="657"/>
      <c r="F42" s="651">
        <f>G42+H42+I42+J42+K42+L42+M42+N42+O42+P42+Q42+R42</f>
        <v>0</v>
      </c>
      <c r="G42" s="652"/>
      <c r="H42" s="652"/>
      <c r="I42" s="652"/>
      <c r="J42" s="653"/>
      <c r="K42" s="653"/>
      <c r="L42" s="653"/>
      <c r="M42" s="653"/>
      <c r="N42" s="654"/>
      <c r="O42" s="654"/>
      <c r="P42" s="654"/>
      <c r="Q42" s="654"/>
      <c r="R42" s="652"/>
      <c r="S42" s="411"/>
    </row>
    <row r="43" ht="15.75" customHeight="1">
      <c r="A43" s="251"/>
      <c r="B43" s="251"/>
      <c r="C43" s="251"/>
      <c r="D43" s="658"/>
      <c r="E43" s="251"/>
      <c r="F43" s="251"/>
      <c r="G43" s="410"/>
      <c r="H43" s="410"/>
      <c r="I43" s="410"/>
      <c r="J43" s="410"/>
      <c r="K43" s="410"/>
      <c r="L43" s="410"/>
      <c r="M43" s="410"/>
      <c r="N43" s="410"/>
      <c r="O43" s="6"/>
      <c r="P43" s="6"/>
      <c r="Q43" s="6"/>
      <c r="R43" s="409"/>
      <c r="S43" s="411"/>
    </row>
    <row r="44" ht="15.75" customHeight="1">
      <c r="A44" s="251"/>
      <c r="B44" s="251"/>
      <c r="C44" s="251"/>
      <c r="D44" s="658"/>
      <c r="E44" s="251"/>
      <c r="F44" s="251"/>
      <c r="G44" s="410"/>
      <c r="H44" s="410"/>
      <c r="I44" s="410"/>
      <c r="J44" s="410"/>
      <c r="K44" s="410"/>
      <c r="L44" s="410"/>
      <c r="M44" s="410"/>
      <c r="N44" s="410"/>
      <c r="O44" s="6"/>
      <c r="P44" s="6"/>
      <c r="Q44" s="6"/>
      <c r="R44" s="409"/>
      <c r="S44" s="411"/>
    </row>
    <row r="45" ht="15.75" customHeight="1">
      <c r="A45" s="251"/>
      <c r="B45" s="251"/>
      <c r="C45" s="251"/>
      <c r="D45" s="658"/>
      <c r="E45" s="251"/>
      <c r="F45" s="251"/>
      <c r="G45" s="410"/>
      <c r="H45" s="410"/>
      <c r="I45" s="410"/>
      <c r="J45" s="410"/>
      <c r="K45" s="410"/>
      <c r="L45" s="410"/>
      <c r="M45" s="410"/>
      <c r="N45" s="410"/>
      <c r="O45" s="6"/>
      <c r="P45" s="6"/>
      <c r="Q45" s="6"/>
      <c r="R45" s="409"/>
      <c r="S45" s="411"/>
    </row>
    <row r="46" ht="15.75" customHeight="1">
      <c r="A46" s="251"/>
      <c r="B46" s="251"/>
      <c r="C46" s="251"/>
      <c r="D46" s="658"/>
      <c r="E46" s="251"/>
      <c r="F46" s="251"/>
      <c r="G46" s="410"/>
      <c r="H46" s="410"/>
      <c r="I46" s="410"/>
      <c r="J46" s="410"/>
      <c r="K46" s="410"/>
      <c r="L46" s="410"/>
      <c r="M46" s="410"/>
      <c r="N46" s="410"/>
      <c r="O46" s="6"/>
      <c r="P46" s="6"/>
      <c r="Q46" s="6"/>
      <c r="R46" s="409"/>
      <c r="S46" s="411"/>
    </row>
    <row r="47" ht="15.75" customHeight="1">
      <c r="A47" s="251"/>
      <c r="B47" s="251"/>
      <c r="C47" s="251"/>
      <c r="D47" s="658"/>
      <c r="E47" s="251"/>
      <c r="F47" s="251"/>
      <c r="G47" s="410"/>
      <c r="H47" s="410"/>
      <c r="I47" s="410"/>
      <c r="J47" s="410"/>
      <c r="K47" s="410"/>
      <c r="L47" s="410"/>
      <c r="M47" s="410"/>
      <c r="N47" s="410"/>
      <c r="O47" s="6"/>
      <c r="P47" s="6"/>
      <c r="Q47" s="6"/>
      <c r="R47" s="409"/>
      <c r="S47" s="411"/>
    </row>
    <row r="48" ht="15.75" customHeight="1">
      <c r="A48" s="251"/>
      <c r="B48" s="251"/>
      <c r="C48" s="251"/>
      <c r="D48" s="658"/>
      <c r="E48" s="251"/>
      <c r="F48" s="251"/>
      <c r="G48" s="410"/>
      <c r="H48" s="410"/>
      <c r="I48" s="410"/>
      <c r="J48" s="410"/>
      <c r="K48" s="410"/>
      <c r="L48" s="410"/>
      <c r="M48" s="410"/>
      <c r="N48" s="410"/>
      <c r="O48" s="6"/>
      <c r="P48" s="6"/>
      <c r="Q48" s="6"/>
      <c r="R48" s="409"/>
      <c r="S48" s="411"/>
    </row>
    <row r="49" ht="15.75" customHeight="1">
      <c r="A49" s="251"/>
      <c r="B49" s="251"/>
      <c r="C49" s="251"/>
      <c r="D49" s="658"/>
      <c r="E49" s="251"/>
      <c r="F49" s="251"/>
      <c r="G49" s="410"/>
      <c r="H49" s="410"/>
      <c r="I49" s="410"/>
      <c r="J49" s="410"/>
      <c r="K49" s="410"/>
      <c r="L49" s="410"/>
      <c r="M49" s="410"/>
      <c r="N49" s="410"/>
      <c r="O49" s="6"/>
      <c r="P49" s="6"/>
      <c r="Q49" s="6"/>
      <c r="R49" s="409"/>
      <c r="S49" s="411"/>
    </row>
    <row r="50" ht="15.75" customHeight="1">
      <c r="A50" s="251"/>
      <c r="B50" s="251"/>
      <c r="C50" s="251"/>
      <c r="D50" s="658"/>
      <c r="E50" s="251"/>
      <c r="F50" s="251"/>
      <c r="G50" s="410"/>
      <c r="H50" s="410"/>
      <c r="I50" s="410"/>
      <c r="J50" s="410"/>
      <c r="K50" s="410"/>
      <c r="L50" s="410"/>
      <c r="M50" s="410"/>
      <c r="N50" s="410"/>
      <c r="O50" s="6"/>
      <c r="P50" s="6"/>
      <c r="Q50" s="6"/>
      <c r="R50" s="409"/>
      <c r="S50" s="411"/>
    </row>
    <row r="51" ht="15.75" customHeight="1">
      <c r="A51" s="251"/>
      <c r="B51" s="251"/>
      <c r="C51" s="251"/>
      <c r="D51" s="658"/>
      <c r="E51" s="251"/>
      <c r="F51" s="251"/>
      <c r="G51" s="410"/>
      <c r="H51" s="410"/>
      <c r="I51" s="410"/>
      <c r="J51" s="410"/>
      <c r="K51" s="410"/>
      <c r="L51" s="410"/>
      <c r="M51" s="410"/>
      <c r="N51" s="410"/>
      <c r="O51" s="6"/>
      <c r="P51" s="6"/>
      <c r="Q51" s="6"/>
      <c r="R51" s="409"/>
      <c r="S51" s="411"/>
    </row>
    <row r="52" ht="15.75" customHeight="1">
      <c r="A52" s="251"/>
      <c r="B52" s="251"/>
      <c r="C52" s="251"/>
      <c r="D52" s="658"/>
      <c r="E52" s="251"/>
      <c r="F52" s="251"/>
      <c r="G52" s="410"/>
      <c r="H52" s="410"/>
      <c r="I52" s="410"/>
      <c r="J52" s="410"/>
      <c r="K52" s="410"/>
      <c r="L52" s="410"/>
      <c r="M52" s="410"/>
      <c r="N52" s="410"/>
      <c r="O52" s="6"/>
      <c r="P52" s="6"/>
      <c r="Q52" s="6"/>
      <c r="R52" s="409"/>
      <c r="S52" s="411"/>
    </row>
    <row r="53" ht="15.75" customHeight="1">
      <c r="A53" s="251"/>
      <c r="B53" s="251"/>
      <c r="C53" s="251"/>
      <c r="D53" s="658"/>
      <c r="E53" s="251"/>
      <c r="F53" s="251"/>
      <c r="G53" s="410"/>
      <c r="H53" s="410"/>
      <c r="I53" s="410"/>
      <c r="J53" s="410"/>
      <c r="K53" s="410"/>
      <c r="L53" s="410"/>
      <c r="M53" s="410"/>
      <c r="N53" s="410"/>
      <c r="O53" s="6"/>
      <c r="P53" s="6"/>
      <c r="Q53" s="6"/>
      <c r="R53" s="409"/>
      <c r="S53" s="411"/>
    </row>
    <row r="54" ht="15.75" customHeight="1">
      <c r="A54" s="251"/>
      <c r="B54" s="251"/>
      <c r="C54" s="251"/>
      <c r="D54" s="658"/>
      <c r="E54" s="251"/>
      <c r="F54" s="251"/>
      <c r="G54" s="410"/>
      <c r="H54" s="410"/>
      <c r="I54" s="410"/>
      <c r="J54" s="410"/>
      <c r="K54" s="410"/>
      <c r="L54" s="410"/>
      <c r="M54" s="410"/>
      <c r="N54" s="410"/>
      <c r="O54" s="6"/>
      <c r="P54" s="6"/>
      <c r="Q54" s="6"/>
      <c r="R54" s="409"/>
      <c r="S54" s="411"/>
    </row>
    <row r="55" ht="15.75" customHeight="1">
      <c r="A55" s="251"/>
      <c r="B55" s="251"/>
      <c r="C55" s="251"/>
      <c r="D55" s="658"/>
      <c r="E55" s="251"/>
      <c r="F55" s="251"/>
      <c r="G55" s="410"/>
      <c r="H55" s="410"/>
      <c r="I55" s="410"/>
      <c r="J55" s="410"/>
      <c r="K55" s="410"/>
      <c r="L55" s="410"/>
      <c r="M55" s="410"/>
      <c r="N55" s="410"/>
      <c r="O55" s="6"/>
      <c r="P55" s="6"/>
      <c r="Q55" s="6"/>
      <c r="R55" s="409"/>
      <c r="S55" s="411"/>
    </row>
    <row r="56" ht="15.75" customHeight="1">
      <c r="A56" s="251"/>
      <c r="B56" s="251"/>
      <c r="C56" s="251"/>
      <c r="D56" s="658"/>
      <c r="E56" s="251"/>
      <c r="F56" s="251"/>
      <c r="G56" s="410"/>
      <c r="H56" s="410"/>
      <c r="I56" s="410"/>
      <c r="J56" s="410"/>
      <c r="K56" s="410"/>
      <c r="L56" s="410"/>
      <c r="M56" s="410"/>
      <c r="N56" s="410"/>
      <c r="O56" s="6"/>
      <c r="P56" s="6"/>
      <c r="Q56" s="6"/>
      <c r="R56" s="409"/>
      <c r="S56" s="411"/>
    </row>
    <row r="57" ht="15.75" customHeight="1">
      <c r="A57" s="251"/>
      <c r="B57" s="251"/>
      <c r="C57" s="251"/>
      <c r="D57" s="658"/>
      <c r="E57" s="251"/>
      <c r="F57" s="251"/>
      <c r="G57" s="410"/>
      <c r="H57" s="410"/>
      <c r="I57" s="410"/>
      <c r="J57" s="410"/>
      <c r="K57" s="410"/>
      <c r="L57" s="410"/>
      <c r="M57" s="410"/>
      <c r="N57" s="410"/>
      <c r="O57" s="6"/>
      <c r="P57" s="6"/>
      <c r="Q57" s="6"/>
      <c r="R57" s="409"/>
      <c r="S57" s="411"/>
    </row>
    <row r="58" ht="15.75" customHeight="1">
      <c r="A58" s="251"/>
      <c r="B58" s="251"/>
      <c r="C58" s="251"/>
      <c r="D58" s="658"/>
      <c r="E58" s="251"/>
      <c r="F58" s="251"/>
      <c r="G58" s="410"/>
      <c r="H58" s="410"/>
      <c r="I58" s="410"/>
      <c r="J58" s="410"/>
      <c r="K58" s="410"/>
      <c r="L58" s="410"/>
      <c r="M58" s="410"/>
      <c r="N58" s="410"/>
      <c r="O58" s="6"/>
      <c r="P58" s="6"/>
      <c r="Q58" s="6"/>
      <c r="R58" s="409"/>
      <c r="S58" s="411"/>
    </row>
    <row r="59" ht="15.75" customHeight="1">
      <c r="A59" s="251"/>
      <c r="B59" s="251"/>
      <c r="C59" s="251"/>
      <c r="D59" s="658"/>
      <c r="E59" s="251"/>
      <c r="F59" s="251"/>
      <c r="G59" s="410"/>
      <c r="H59" s="410"/>
      <c r="I59" s="410"/>
      <c r="J59" s="410"/>
      <c r="K59" s="410"/>
      <c r="L59" s="410"/>
      <c r="M59" s="410"/>
      <c r="N59" s="410"/>
      <c r="O59" s="6"/>
      <c r="P59" s="6"/>
      <c r="Q59" s="6"/>
      <c r="R59" s="409"/>
      <c r="S59" s="411"/>
    </row>
    <row r="60" ht="15.75" customHeight="1">
      <c r="A60" s="251"/>
      <c r="B60" s="251"/>
      <c r="C60" s="251"/>
      <c r="D60" s="658"/>
      <c r="E60" s="251"/>
      <c r="F60" s="251"/>
      <c r="G60" s="410"/>
      <c r="H60" s="410"/>
      <c r="I60" s="410"/>
      <c r="J60" s="410"/>
      <c r="K60" s="410"/>
      <c r="L60" s="410"/>
      <c r="M60" s="410"/>
      <c r="N60" s="410"/>
      <c r="O60" s="6"/>
      <c r="P60" s="6"/>
      <c r="Q60" s="6"/>
      <c r="R60" s="409"/>
      <c r="S60" s="411"/>
    </row>
    <row r="61" ht="15.75" customHeight="1">
      <c r="A61" s="251"/>
      <c r="B61" s="251"/>
      <c r="C61" s="251"/>
      <c r="D61" s="658"/>
      <c r="E61" s="251"/>
      <c r="F61" s="251"/>
      <c r="G61" s="410"/>
      <c r="H61" s="410"/>
      <c r="I61" s="410"/>
      <c r="J61" s="410"/>
      <c r="K61" s="410"/>
      <c r="L61" s="410"/>
      <c r="M61" s="410"/>
      <c r="N61" s="410"/>
      <c r="O61" s="6"/>
      <c r="P61" s="6"/>
      <c r="Q61" s="6"/>
      <c r="R61" s="409"/>
      <c r="S61" s="411"/>
    </row>
    <row r="62" ht="15.75" customHeight="1">
      <c r="A62" s="251"/>
      <c r="B62" s="251"/>
      <c r="C62" s="251"/>
      <c r="D62" s="658"/>
      <c r="E62" s="251"/>
      <c r="F62" s="251"/>
      <c r="G62" s="410"/>
      <c r="H62" s="410"/>
      <c r="I62" s="410"/>
      <c r="J62" s="410"/>
      <c r="K62" s="410"/>
      <c r="L62" s="410"/>
      <c r="M62" s="410"/>
      <c r="N62" s="410"/>
      <c r="O62" s="6"/>
      <c r="P62" s="6"/>
      <c r="Q62" s="6"/>
      <c r="R62" s="409"/>
      <c r="S62" s="411"/>
    </row>
    <row r="63" ht="15.75" customHeight="1">
      <c r="A63" s="251"/>
      <c r="B63" s="251"/>
      <c r="C63" s="251"/>
      <c r="D63" s="658"/>
      <c r="E63" s="251"/>
      <c r="F63" s="251"/>
      <c r="G63" s="410"/>
      <c r="H63" s="410"/>
      <c r="I63" s="410"/>
      <c r="J63" s="410"/>
      <c r="K63" s="410"/>
      <c r="L63" s="410"/>
      <c r="M63" s="410"/>
      <c r="N63" s="410"/>
      <c r="O63" s="6"/>
      <c r="P63" s="6"/>
      <c r="Q63" s="6"/>
      <c r="R63" s="409"/>
      <c r="S63" s="411"/>
    </row>
    <row r="64" ht="15.75" customHeight="1">
      <c r="A64" s="251"/>
      <c r="B64" s="251"/>
      <c r="C64" s="251"/>
      <c r="D64" s="658"/>
      <c r="E64" s="251"/>
      <c r="F64" s="251"/>
      <c r="G64" s="410"/>
      <c r="H64" s="410"/>
      <c r="I64" s="410"/>
      <c r="J64" s="410"/>
      <c r="K64" s="410"/>
      <c r="L64" s="410"/>
      <c r="M64" s="410"/>
      <c r="N64" s="410"/>
      <c r="O64" s="6"/>
      <c r="P64" s="6"/>
      <c r="Q64" s="6"/>
      <c r="R64" s="409"/>
      <c r="S64" s="411"/>
    </row>
    <row r="65" ht="15.75" customHeight="1">
      <c r="A65" s="251"/>
      <c r="B65" s="251"/>
      <c r="C65" s="251"/>
      <c r="D65" s="658"/>
      <c r="E65" s="251"/>
      <c r="F65" s="251"/>
      <c r="G65" s="410"/>
      <c r="H65" s="410"/>
      <c r="I65" s="410"/>
      <c r="J65" s="410"/>
      <c r="K65" s="410"/>
      <c r="L65" s="410"/>
      <c r="M65" s="410"/>
      <c r="N65" s="410"/>
      <c r="O65" s="6"/>
      <c r="P65" s="6"/>
      <c r="Q65" s="6"/>
      <c r="R65" s="409"/>
      <c r="S65" s="411"/>
    </row>
    <row r="66" ht="15.75" customHeight="1">
      <c r="A66" s="251"/>
      <c r="B66" s="251"/>
      <c r="C66" s="251"/>
      <c r="D66" s="658"/>
      <c r="E66" s="251"/>
      <c r="F66" s="251"/>
      <c r="G66" s="410"/>
      <c r="H66" s="410"/>
      <c r="I66" s="410"/>
      <c r="J66" s="410"/>
      <c r="K66" s="410"/>
      <c r="L66" s="410"/>
      <c r="M66" s="410"/>
      <c r="N66" s="410"/>
      <c r="O66" s="6"/>
      <c r="P66" s="6"/>
      <c r="Q66" s="6"/>
      <c r="R66" s="409"/>
      <c r="S66" s="411"/>
    </row>
    <row r="67" ht="15.75" customHeight="1">
      <c r="A67" s="251"/>
      <c r="B67" s="251"/>
      <c r="C67" s="251"/>
      <c r="D67" s="658"/>
      <c r="E67" s="251"/>
      <c r="F67" s="251"/>
      <c r="G67" s="410"/>
      <c r="H67" s="410"/>
      <c r="I67" s="410"/>
      <c r="J67" s="410"/>
      <c r="K67" s="410"/>
      <c r="L67" s="410"/>
      <c r="M67" s="410"/>
      <c r="N67" s="410"/>
      <c r="O67" s="6"/>
      <c r="P67" s="6"/>
      <c r="Q67" s="6"/>
      <c r="R67" s="409"/>
      <c r="S67" s="411"/>
    </row>
    <row r="68" ht="15.75" customHeight="1">
      <c r="A68" s="251"/>
      <c r="B68" s="251"/>
      <c r="C68" s="251"/>
      <c r="D68" s="658"/>
      <c r="E68" s="251"/>
      <c r="F68" s="251"/>
      <c r="G68" s="410"/>
      <c r="H68" s="410"/>
      <c r="I68" s="410"/>
      <c r="J68" s="410"/>
      <c r="K68" s="410"/>
      <c r="L68" s="410"/>
      <c r="M68" s="410"/>
      <c r="N68" s="410"/>
      <c r="O68" s="6"/>
      <c r="P68" s="6"/>
      <c r="Q68" s="6"/>
      <c r="R68" s="409"/>
      <c r="S68" s="411"/>
    </row>
    <row r="69" ht="15.75" customHeight="1">
      <c r="A69" s="251"/>
      <c r="B69" s="251"/>
      <c r="C69" s="251"/>
      <c r="D69" s="658"/>
      <c r="E69" s="251"/>
      <c r="F69" s="251"/>
      <c r="G69" s="410"/>
      <c r="H69" s="410"/>
      <c r="I69" s="410"/>
      <c r="J69" s="410"/>
      <c r="K69" s="410"/>
      <c r="L69" s="410"/>
      <c r="M69" s="410"/>
      <c r="N69" s="410"/>
      <c r="O69" s="6"/>
      <c r="P69" s="6"/>
      <c r="Q69" s="6"/>
      <c r="R69" s="409"/>
      <c r="S69" s="411"/>
    </row>
    <row r="70" ht="15.75" customHeight="1">
      <c r="A70" s="251"/>
      <c r="B70" s="251"/>
      <c r="C70" s="251"/>
      <c r="D70" s="658"/>
      <c r="E70" s="251"/>
      <c r="F70" s="251"/>
      <c r="G70" s="410"/>
      <c r="H70" s="410"/>
      <c r="I70" s="410"/>
      <c r="J70" s="410"/>
      <c r="K70" s="410"/>
      <c r="L70" s="410"/>
      <c r="M70" s="410"/>
      <c r="N70" s="410"/>
      <c r="O70" s="6"/>
      <c r="P70" s="6"/>
      <c r="Q70" s="6"/>
      <c r="R70" s="409"/>
      <c r="S70" s="411"/>
    </row>
    <row r="71" ht="15.75" customHeight="1">
      <c r="A71" s="251"/>
      <c r="B71" s="251"/>
      <c r="C71" s="251"/>
      <c r="D71" s="658"/>
      <c r="E71" s="251"/>
      <c r="F71" s="251"/>
      <c r="G71" s="410"/>
      <c r="H71" s="410"/>
      <c r="I71" s="410"/>
      <c r="J71" s="410"/>
      <c r="K71" s="410"/>
      <c r="L71" s="410"/>
      <c r="M71" s="410"/>
      <c r="N71" s="410"/>
      <c r="O71" s="6"/>
      <c r="P71" s="6"/>
      <c r="Q71" s="6"/>
      <c r="R71" s="409"/>
      <c r="S71" s="411"/>
    </row>
    <row r="72" ht="15.75" customHeight="1">
      <c r="A72" s="251"/>
      <c r="B72" s="251"/>
      <c r="C72" s="251"/>
      <c r="D72" s="658"/>
      <c r="E72" s="251"/>
      <c r="F72" s="251"/>
      <c r="G72" s="410"/>
      <c r="H72" s="410"/>
      <c r="I72" s="410"/>
      <c r="J72" s="410"/>
      <c r="K72" s="410"/>
      <c r="L72" s="410"/>
      <c r="M72" s="410"/>
      <c r="N72" s="410"/>
      <c r="O72" s="6"/>
      <c r="P72" s="6"/>
      <c r="Q72" s="6"/>
      <c r="R72" s="409"/>
      <c r="S72" s="411"/>
    </row>
    <row r="73" ht="15.75" customHeight="1">
      <c r="A73" s="251"/>
      <c r="B73" s="251"/>
      <c r="C73" s="251"/>
      <c r="D73" s="658"/>
      <c r="E73" s="251"/>
      <c r="F73" s="251"/>
      <c r="G73" s="410"/>
      <c r="H73" s="410"/>
      <c r="I73" s="410"/>
      <c r="J73" s="410"/>
      <c r="K73" s="410"/>
      <c r="L73" s="410"/>
      <c r="M73" s="410"/>
      <c r="N73" s="410"/>
      <c r="O73" s="6"/>
      <c r="P73" s="6"/>
      <c r="Q73" s="6"/>
      <c r="R73" s="409"/>
      <c r="S73" s="411"/>
    </row>
    <row r="74" ht="15.75" customHeight="1">
      <c r="A74" s="251"/>
      <c r="B74" s="251"/>
      <c r="C74" s="251"/>
      <c r="D74" s="658"/>
      <c r="E74" s="251"/>
      <c r="F74" s="251"/>
      <c r="G74" s="410"/>
      <c r="H74" s="410"/>
      <c r="I74" s="410"/>
      <c r="J74" s="410"/>
      <c r="K74" s="410"/>
      <c r="L74" s="410"/>
      <c r="M74" s="410"/>
      <c r="N74" s="410"/>
      <c r="O74" s="6"/>
      <c r="P74" s="6"/>
      <c r="Q74" s="6"/>
      <c r="R74" s="409"/>
      <c r="S74" s="411"/>
    </row>
    <row r="75" ht="15.75" customHeight="1">
      <c r="A75" s="251"/>
      <c r="B75" s="251"/>
      <c r="C75" s="251"/>
      <c r="D75" s="658"/>
      <c r="E75" s="251"/>
      <c r="F75" s="251"/>
      <c r="G75" s="410"/>
      <c r="H75" s="410"/>
      <c r="I75" s="410"/>
      <c r="J75" s="410"/>
      <c r="K75" s="410"/>
      <c r="L75" s="410"/>
      <c r="M75" s="410"/>
      <c r="N75" s="410"/>
      <c r="O75" s="6"/>
      <c r="P75" s="6"/>
      <c r="Q75" s="6"/>
      <c r="R75" s="409"/>
      <c r="S75" s="411"/>
    </row>
    <row r="76" ht="15.75" customHeight="1">
      <c r="A76" s="251"/>
      <c r="B76" s="251"/>
      <c r="C76" s="251"/>
      <c r="D76" s="658"/>
      <c r="E76" s="251"/>
      <c r="F76" s="251"/>
      <c r="G76" s="410"/>
      <c r="H76" s="410"/>
      <c r="I76" s="410"/>
      <c r="J76" s="410"/>
      <c r="K76" s="410"/>
      <c r="L76" s="410"/>
      <c r="M76" s="410"/>
      <c r="N76" s="410"/>
      <c r="O76" s="6"/>
      <c r="P76" s="6"/>
      <c r="Q76" s="6"/>
      <c r="R76" s="409"/>
      <c r="S76" s="411"/>
    </row>
    <row r="77" ht="15.75" customHeight="1">
      <c r="A77" s="251"/>
      <c r="B77" s="251"/>
      <c r="C77" s="251"/>
      <c r="D77" s="658"/>
      <c r="E77" s="251"/>
      <c r="F77" s="251"/>
      <c r="G77" s="410"/>
      <c r="H77" s="410"/>
      <c r="I77" s="410"/>
      <c r="J77" s="410"/>
      <c r="K77" s="410"/>
      <c r="L77" s="410"/>
      <c r="M77" s="410"/>
      <c r="N77" s="410"/>
      <c r="O77" s="6"/>
      <c r="P77" s="6"/>
      <c r="Q77" s="6"/>
      <c r="R77" s="409"/>
      <c r="S77" s="411"/>
    </row>
    <row r="78" ht="15.75" customHeight="1">
      <c r="A78" s="251"/>
      <c r="B78" s="251"/>
      <c r="C78" s="251"/>
      <c r="D78" s="658"/>
      <c r="E78" s="251"/>
      <c r="F78" s="251"/>
      <c r="G78" s="410"/>
      <c r="H78" s="410"/>
      <c r="I78" s="410"/>
      <c r="J78" s="410"/>
      <c r="K78" s="410"/>
      <c r="L78" s="410"/>
      <c r="M78" s="410"/>
      <c r="N78" s="410"/>
      <c r="O78" s="6"/>
      <c r="P78" s="6"/>
      <c r="Q78" s="6"/>
      <c r="R78" s="409"/>
      <c r="S78" s="411"/>
    </row>
    <row r="79" ht="15.75" customHeight="1">
      <c r="A79" s="251"/>
      <c r="B79" s="251"/>
      <c r="C79" s="251"/>
      <c r="D79" s="658"/>
      <c r="E79" s="251"/>
      <c r="F79" s="251"/>
      <c r="G79" s="410"/>
      <c r="H79" s="410"/>
      <c r="I79" s="410"/>
      <c r="J79" s="410"/>
      <c r="K79" s="410"/>
      <c r="L79" s="410"/>
      <c r="M79" s="410"/>
      <c r="N79" s="410"/>
      <c r="O79" s="6"/>
      <c r="P79" s="6"/>
      <c r="Q79" s="6"/>
      <c r="R79" s="409"/>
      <c r="S79" s="411"/>
    </row>
    <row r="80" ht="15.75" customHeight="1">
      <c r="A80" s="251"/>
      <c r="B80" s="251"/>
      <c r="C80" s="251"/>
      <c r="D80" s="658"/>
      <c r="E80" s="251"/>
      <c r="F80" s="251"/>
      <c r="G80" s="410"/>
      <c r="H80" s="410"/>
      <c r="I80" s="410"/>
      <c r="J80" s="410"/>
      <c r="K80" s="410"/>
      <c r="L80" s="410"/>
      <c r="M80" s="410"/>
      <c r="N80" s="410"/>
      <c r="O80" s="6"/>
      <c r="P80" s="6"/>
      <c r="Q80" s="6"/>
      <c r="R80" s="409"/>
      <c r="S80" s="411"/>
    </row>
    <row r="81" ht="15.75" customHeight="1">
      <c r="A81" s="251"/>
      <c r="B81" s="251"/>
      <c r="C81" s="251"/>
      <c r="D81" s="658"/>
      <c r="E81" s="251"/>
      <c r="F81" s="251"/>
      <c r="G81" s="410"/>
      <c r="H81" s="410"/>
      <c r="I81" s="410"/>
      <c r="J81" s="410"/>
      <c r="K81" s="410"/>
      <c r="L81" s="410"/>
      <c r="M81" s="410"/>
      <c r="N81" s="410"/>
      <c r="O81" s="6"/>
      <c r="P81" s="6"/>
      <c r="Q81" s="6"/>
      <c r="R81" s="409"/>
      <c r="S81" s="411"/>
    </row>
    <row r="82" ht="15.75" customHeight="1">
      <c r="A82" s="251"/>
      <c r="B82" s="251"/>
      <c r="C82" s="251"/>
      <c r="D82" s="658"/>
      <c r="E82" s="251"/>
      <c r="F82" s="251"/>
      <c r="G82" s="410"/>
      <c r="H82" s="410"/>
      <c r="I82" s="410"/>
      <c r="J82" s="410"/>
      <c r="K82" s="410"/>
      <c r="L82" s="410"/>
      <c r="M82" s="410"/>
      <c r="N82" s="410"/>
      <c r="O82" s="6"/>
      <c r="P82" s="6"/>
      <c r="Q82" s="6"/>
      <c r="R82" s="409"/>
      <c r="S82" s="411"/>
    </row>
    <row r="83" ht="15.75" customHeight="1">
      <c r="A83" s="251"/>
      <c r="B83" s="251"/>
      <c r="C83" s="251"/>
      <c r="D83" s="658"/>
      <c r="E83" s="251"/>
      <c r="F83" s="251"/>
      <c r="G83" s="410"/>
      <c r="H83" s="410"/>
      <c r="I83" s="410"/>
      <c r="J83" s="410"/>
      <c r="K83" s="410"/>
      <c r="L83" s="410"/>
      <c r="M83" s="410"/>
      <c r="N83" s="410"/>
      <c r="O83" s="6"/>
      <c r="P83" s="6"/>
      <c r="Q83" s="6"/>
      <c r="R83" s="409"/>
      <c r="S83" s="411"/>
    </row>
    <row r="84" ht="15.75" customHeight="1">
      <c r="A84" s="251"/>
      <c r="B84" s="251"/>
      <c r="C84" s="251"/>
      <c r="D84" s="658"/>
      <c r="E84" s="251"/>
      <c r="F84" s="251"/>
      <c r="G84" s="410"/>
      <c r="H84" s="410"/>
      <c r="I84" s="410"/>
      <c r="J84" s="410"/>
      <c r="K84" s="410"/>
      <c r="L84" s="410"/>
      <c r="M84" s="410"/>
      <c r="N84" s="410"/>
      <c r="O84" s="6"/>
      <c r="P84" s="6"/>
      <c r="Q84" s="6"/>
      <c r="R84" s="409"/>
      <c r="S84" s="411"/>
    </row>
    <row r="85" ht="15.75" customHeight="1">
      <c r="A85" s="251"/>
      <c r="B85" s="251"/>
      <c r="C85" s="251"/>
      <c r="D85" s="658"/>
      <c r="E85" s="251"/>
      <c r="F85" s="251"/>
      <c r="G85" s="410"/>
      <c r="H85" s="410"/>
      <c r="I85" s="410"/>
      <c r="J85" s="410"/>
      <c r="K85" s="410"/>
      <c r="L85" s="410"/>
      <c r="M85" s="410"/>
      <c r="N85" s="410"/>
      <c r="O85" s="6"/>
      <c r="P85" s="6"/>
      <c r="Q85" s="6"/>
      <c r="R85" s="409"/>
      <c r="S85" s="411"/>
    </row>
    <row r="86" ht="15.75" customHeight="1">
      <c r="A86" s="251"/>
      <c r="B86" s="251"/>
      <c r="C86" s="251"/>
      <c r="D86" s="658"/>
      <c r="E86" s="251"/>
      <c r="F86" s="251"/>
      <c r="G86" s="410"/>
      <c r="H86" s="410"/>
      <c r="I86" s="410"/>
      <c r="J86" s="410"/>
      <c r="K86" s="410"/>
      <c r="L86" s="410"/>
      <c r="M86" s="410"/>
      <c r="N86" s="410"/>
      <c r="O86" s="6"/>
      <c r="P86" s="6"/>
      <c r="Q86" s="6"/>
      <c r="R86" s="409"/>
      <c r="S86" s="411"/>
    </row>
    <row r="87" ht="15.75" customHeight="1">
      <c r="A87" s="251"/>
      <c r="B87" s="251"/>
      <c r="C87" s="251"/>
      <c r="D87" s="658"/>
      <c r="E87" s="251"/>
      <c r="F87" s="251"/>
      <c r="G87" s="410"/>
      <c r="H87" s="410"/>
      <c r="I87" s="410"/>
      <c r="J87" s="410"/>
      <c r="K87" s="410"/>
      <c r="L87" s="410"/>
      <c r="M87" s="410"/>
      <c r="N87" s="410"/>
      <c r="O87" s="6"/>
      <c r="P87" s="6"/>
      <c r="Q87" s="6"/>
      <c r="R87" s="409"/>
      <c r="S87" s="411"/>
    </row>
    <row r="88" ht="15.75" customHeight="1">
      <c r="A88" s="251"/>
      <c r="B88" s="251"/>
      <c r="C88" s="251"/>
      <c r="D88" s="658"/>
      <c r="E88" s="251"/>
      <c r="F88" s="251"/>
      <c r="G88" s="410"/>
      <c r="H88" s="410"/>
      <c r="I88" s="410"/>
      <c r="J88" s="410"/>
      <c r="K88" s="410"/>
      <c r="L88" s="410"/>
      <c r="M88" s="410"/>
      <c r="N88" s="410"/>
      <c r="O88" s="6"/>
      <c r="P88" s="6"/>
      <c r="Q88" s="6"/>
      <c r="R88" s="409"/>
      <c r="S88" s="411"/>
    </row>
    <row r="89" ht="15.75" customHeight="1">
      <c r="A89" s="251"/>
      <c r="B89" s="251"/>
      <c r="C89" s="251"/>
      <c r="D89" s="658"/>
      <c r="E89" s="251"/>
      <c r="F89" s="251"/>
      <c r="G89" s="410"/>
      <c r="H89" s="410"/>
      <c r="I89" s="410"/>
      <c r="J89" s="410"/>
      <c r="K89" s="410"/>
      <c r="L89" s="410"/>
      <c r="M89" s="410"/>
      <c r="N89" s="410"/>
      <c r="O89" s="6"/>
      <c r="P89" s="6"/>
      <c r="Q89" s="6"/>
      <c r="R89" s="409"/>
      <c r="S89" s="411"/>
    </row>
    <row r="90" ht="15.75" customHeight="1">
      <c r="A90" s="251"/>
      <c r="B90" s="251"/>
      <c r="C90" s="251"/>
      <c r="D90" s="658"/>
      <c r="E90" s="251"/>
      <c r="F90" s="251"/>
      <c r="G90" s="410"/>
      <c r="H90" s="410"/>
      <c r="I90" s="410"/>
      <c r="J90" s="410"/>
      <c r="K90" s="410"/>
      <c r="L90" s="410"/>
      <c r="M90" s="410"/>
      <c r="N90" s="410"/>
      <c r="O90" s="6"/>
      <c r="P90" s="6"/>
      <c r="Q90" s="6"/>
      <c r="R90" s="409"/>
      <c r="S90" s="411"/>
    </row>
    <row r="91" ht="15.75" customHeight="1">
      <c r="A91" s="251"/>
      <c r="B91" s="251"/>
      <c r="C91" s="251"/>
      <c r="D91" s="658"/>
      <c r="E91" s="251"/>
      <c r="F91" s="251"/>
      <c r="G91" s="410"/>
      <c r="H91" s="410"/>
      <c r="I91" s="410"/>
      <c r="J91" s="410"/>
      <c r="K91" s="410"/>
      <c r="L91" s="410"/>
      <c r="M91" s="410"/>
      <c r="N91" s="410"/>
      <c r="O91" s="6"/>
      <c r="P91" s="6"/>
      <c r="Q91" s="6"/>
      <c r="R91" s="409"/>
      <c r="S91" s="411"/>
    </row>
    <row r="92" ht="15.75" customHeight="1">
      <c r="A92" s="251"/>
      <c r="B92" s="251"/>
      <c r="C92" s="251"/>
      <c r="D92" s="658"/>
      <c r="E92" s="251"/>
      <c r="F92" s="251"/>
      <c r="G92" s="410"/>
      <c r="H92" s="410"/>
      <c r="I92" s="410"/>
      <c r="J92" s="410"/>
      <c r="K92" s="410"/>
      <c r="L92" s="410"/>
      <c r="M92" s="410"/>
      <c r="N92" s="410"/>
      <c r="O92" s="6"/>
      <c r="P92" s="6"/>
      <c r="Q92" s="6"/>
      <c r="R92" s="409"/>
      <c r="S92" s="411"/>
    </row>
    <row r="93" ht="15.75" customHeight="1">
      <c r="A93" s="251"/>
      <c r="B93" s="251"/>
      <c r="C93" s="251"/>
      <c r="D93" s="658"/>
      <c r="E93" s="251"/>
      <c r="F93" s="251"/>
      <c r="G93" s="410"/>
      <c r="H93" s="410"/>
      <c r="I93" s="410"/>
      <c r="J93" s="410"/>
      <c r="K93" s="410"/>
      <c r="L93" s="410"/>
      <c r="M93" s="410"/>
      <c r="N93" s="410"/>
      <c r="O93" s="6"/>
      <c r="P93" s="6"/>
      <c r="Q93" s="6"/>
      <c r="R93" s="409"/>
      <c r="S93" s="411"/>
    </row>
    <row r="94" ht="15.75" customHeight="1">
      <c r="A94" s="251"/>
      <c r="B94" s="251"/>
      <c r="C94" s="251"/>
      <c r="D94" s="658"/>
      <c r="E94" s="251"/>
      <c r="F94" s="251"/>
      <c r="G94" s="410"/>
      <c r="H94" s="410"/>
      <c r="I94" s="410"/>
      <c r="J94" s="410"/>
      <c r="K94" s="410"/>
      <c r="L94" s="410"/>
      <c r="M94" s="410"/>
      <c r="N94" s="410"/>
      <c r="O94" s="6"/>
      <c r="P94" s="6"/>
      <c r="Q94" s="6"/>
      <c r="R94" s="409"/>
      <c r="S94" s="411"/>
    </row>
    <row r="95" ht="15.75" customHeight="1">
      <c r="A95" s="251"/>
      <c r="B95" s="251"/>
      <c r="C95" s="251"/>
      <c r="D95" s="658"/>
      <c r="E95" s="251"/>
      <c r="F95" s="251"/>
      <c r="G95" s="410"/>
      <c r="H95" s="410"/>
      <c r="I95" s="410"/>
      <c r="J95" s="410"/>
      <c r="K95" s="410"/>
      <c r="L95" s="410"/>
      <c r="M95" s="410"/>
      <c r="N95" s="410"/>
      <c r="O95" s="6"/>
      <c r="P95" s="6"/>
      <c r="Q95" s="6"/>
      <c r="R95" s="409"/>
      <c r="S95" s="411"/>
    </row>
    <row r="96" ht="15.75" customHeight="1">
      <c r="A96" s="251"/>
      <c r="B96" s="251"/>
      <c r="C96" s="251"/>
      <c r="D96" s="658"/>
      <c r="E96" s="251"/>
      <c r="F96" s="251"/>
      <c r="G96" s="410"/>
      <c r="H96" s="410"/>
      <c r="I96" s="410"/>
      <c r="J96" s="410"/>
      <c r="K96" s="410"/>
      <c r="L96" s="410"/>
      <c r="M96" s="410"/>
      <c r="N96" s="410"/>
      <c r="O96" s="6"/>
      <c r="P96" s="6"/>
      <c r="Q96" s="6"/>
      <c r="R96" s="409"/>
      <c r="S96" s="411"/>
    </row>
    <row r="97" ht="15.75" customHeight="1">
      <c r="A97" s="251"/>
      <c r="B97" s="251"/>
      <c r="C97" s="251"/>
      <c r="D97" s="658"/>
      <c r="E97" s="251"/>
      <c r="F97" s="251"/>
      <c r="G97" s="410"/>
      <c r="H97" s="410"/>
      <c r="I97" s="410"/>
      <c r="J97" s="410"/>
      <c r="K97" s="410"/>
      <c r="L97" s="410"/>
      <c r="M97" s="410"/>
      <c r="N97" s="410"/>
      <c r="O97" s="6"/>
      <c r="P97" s="6"/>
      <c r="Q97" s="6"/>
      <c r="R97" s="409"/>
      <c r="S97" s="411"/>
    </row>
    <row r="98" ht="15.75" customHeight="1">
      <c r="A98" s="251"/>
      <c r="B98" s="251"/>
      <c r="C98" s="251"/>
      <c r="D98" s="658"/>
      <c r="E98" s="251"/>
      <c r="F98" s="251"/>
      <c r="G98" s="410"/>
      <c r="H98" s="410"/>
      <c r="I98" s="410"/>
      <c r="J98" s="410"/>
      <c r="K98" s="410"/>
      <c r="L98" s="410"/>
      <c r="M98" s="410"/>
      <c r="N98" s="410"/>
      <c r="O98" s="6"/>
      <c r="P98" s="6"/>
      <c r="Q98" s="6"/>
      <c r="R98" s="409"/>
      <c r="S98" s="411"/>
    </row>
    <row r="99" ht="15.75" customHeight="1">
      <c r="A99" s="251"/>
      <c r="B99" s="251"/>
      <c r="C99" s="251"/>
      <c r="D99" s="658"/>
      <c r="E99" s="251"/>
      <c r="F99" s="251"/>
      <c r="G99" s="410"/>
      <c r="H99" s="410"/>
      <c r="I99" s="410"/>
      <c r="J99" s="410"/>
      <c r="K99" s="410"/>
      <c r="L99" s="410"/>
      <c r="M99" s="410"/>
      <c r="N99" s="410"/>
      <c r="O99" s="6"/>
      <c r="P99" s="6"/>
      <c r="Q99" s="6"/>
      <c r="R99" s="409"/>
      <c r="S99" s="411"/>
    </row>
    <row r="100" ht="15.75" customHeight="1">
      <c r="A100" s="251"/>
      <c r="B100" s="251"/>
      <c r="C100" s="251"/>
      <c r="D100" s="658"/>
      <c r="E100" s="251"/>
      <c r="F100" s="251"/>
      <c r="G100" s="410"/>
      <c r="H100" s="410"/>
      <c r="I100" s="410"/>
      <c r="J100" s="410"/>
      <c r="K100" s="410"/>
      <c r="L100" s="410"/>
      <c r="M100" s="410"/>
      <c r="N100" s="410"/>
      <c r="O100" s="6"/>
      <c r="P100" s="6"/>
      <c r="Q100" s="6"/>
      <c r="R100" s="409"/>
      <c r="S100" s="411"/>
    </row>
    <row r="101" ht="15.75" customHeight="1">
      <c r="A101" s="251"/>
      <c r="B101" s="251"/>
      <c r="C101" s="251"/>
      <c r="D101" s="658"/>
      <c r="E101" s="251"/>
      <c r="F101" s="251"/>
      <c r="G101" s="410"/>
      <c r="H101" s="410"/>
      <c r="I101" s="410"/>
      <c r="J101" s="410"/>
      <c r="K101" s="410"/>
      <c r="L101" s="410"/>
      <c r="M101" s="410"/>
      <c r="N101" s="410"/>
      <c r="O101" s="6"/>
      <c r="P101" s="6"/>
      <c r="Q101" s="6"/>
      <c r="R101" s="409"/>
      <c r="S101" s="411"/>
    </row>
    <row r="102" ht="15.75" customHeight="1">
      <c r="A102" s="251"/>
      <c r="B102" s="251"/>
      <c r="C102" s="251"/>
      <c r="D102" s="658"/>
      <c r="E102" s="251"/>
      <c r="F102" s="251"/>
      <c r="G102" s="410"/>
      <c r="H102" s="410"/>
      <c r="I102" s="410"/>
      <c r="J102" s="410"/>
      <c r="K102" s="410"/>
      <c r="L102" s="410"/>
      <c r="M102" s="410"/>
      <c r="N102" s="410"/>
      <c r="O102" s="6"/>
      <c r="P102" s="6"/>
      <c r="Q102" s="6"/>
      <c r="R102" s="409"/>
      <c r="S102" s="411"/>
    </row>
    <row r="103" ht="15.75" customHeight="1">
      <c r="A103" s="251"/>
      <c r="B103" s="251"/>
      <c r="C103" s="251"/>
      <c r="D103" s="658"/>
      <c r="E103" s="251"/>
      <c r="F103" s="251"/>
      <c r="G103" s="410"/>
      <c r="H103" s="410"/>
      <c r="I103" s="410"/>
      <c r="J103" s="410"/>
      <c r="K103" s="410"/>
      <c r="L103" s="410"/>
      <c r="M103" s="410"/>
      <c r="N103" s="410"/>
      <c r="O103" s="6"/>
      <c r="P103" s="6"/>
      <c r="Q103" s="6"/>
      <c r="R103" s="409"/>
      <c r="S103" s="411"/>
    </row>
    <row r="104" ht="15.75" customHeight="1">
      <c r="A104" s="251"/>
      <c r="B104" s="251"/>
      <c r="C104" s="251"/>
      <c r="D104" s="658"/>
      <c r="E104" s="251"/>
      <c r="F104" s="251"/>
      <c r="G104" s="410"/>
      <c r="H104" s="410"/>
      <c r="I104" s="410"/>
      <c r="J104" s="410"/>
      <c r="K104" s="410"/>
      <c r="L104" s="410"/>
      <c r="M104" s="410"/>
      <c r="N104" s="410"/>
      <c r="O104" s="6"/>
      <c r="P104" s="6"/>
      <c r="Q104" s="6"/>
      <c r="R104" s="409"/>
      <c r="S104" s="411"/>
    </row>
    <row r="105" ht="15.75" customHeight="1">
      <c r="A105" s="251"/>
      <c r="B105" s="251"/>
      <c r="C105" s="251"/>
      <c r="D105" s="658"/>
      <c r="E105" s="251"/>
      <c r="F105" s="251"/>
      <c r="G105" s="410"/>
      <c r="H105" s="410"/>
      <c r="I105" s="410"/>
      <c r="J105" s="410"/>
      <c r="K105" s="410"/>
      <c r="L105" s="410"/>
      <c r="M105" s="410"/>
      <c r="N105" s="410"/>
      <c r="O105" s="6"/>
      <c r="P105" s="6"/>
      <c r="Q105" s="6"/>
      <c r="R105" s="409"/>
      <c r="S105" s="411"/>
    </row>
    <row r="106" ht="15.75" customHeight="1">
      <c r="A106" s="251"/>
      <c r="B106" s="251"/>
      <c r="C106" s="251"/>
      <c r="D106" s="658"/>
      <c r="E106" s="251"/>
      <c r="F106" s="251"/>
      <c r="G106" s="410"/>
      <c r="H106" s="410"/>
      <c r="I106" s="410"/>
      <c r="J106" s="410"/>
      <c r="K106" s="410"/>
      <c r="L106" s="410"/>
      <c r="M106" s="410"/>
      <c r="N106" s="410"/>
      <c r="O106" s="6"/>
      <c r="P106" s="6"/>
      <c r="Q106" s="6"/>
      <c r="R106" s="409"/>
      <c r="S106" s="411"/>
    </row>
    <row r="107" ht="15.75" customHeight="1">
      <c r="A107" s="251"/>
      <c r="B107" s="251"/>
      <c r="C107" s="251"/>
      <c r="D107" s="658"/>
      <c r="E107" s="251"/>
      <c r="F107" s="251"/>
      <c r="G107" s="410"/>
      <c r="H107" s="410"/>
      <c r="I107" s="410"/>
      <c r="J107" s="410"/>
      <c r="K107" s="410"/>
      <c r="L107" s="410"/>
      <c r="M107" s="410"/>
      <c r="N107" s="410"/>
      <c r="O107" s="6"/>
      <c r="P107" s="6"/>
      <c r="Q107" s="6"/>
      <c r="R107" s="409"/>
      <c r="S107" s="411"/>
    </row>
    <row r="108" ht="15.75" customHeight="1">
      <c r="A108" s="251"/>
      <c r="B108" s="251"/>
      <c r="C108" s="251"/>
      <c r="D108" s="658"/>
      <c r="E108" s="251"/>
      <c r="F108" s="251"/>
      <c r="G108" s="410"/>
      <c r="H108" s="410"/>
      <c r="I108" s="410"/>
      <c r="J108" s="410"/>
      <c r="K108" s="410"/>
      <c r="L108" s="410"/>
      <c r="M108" s="410"/>
      <c r="N108" s="410"/>
      <c r="O108" s="6"/>
      <c r="P108" s="6"/>
      <c r="Q108" s="6"/>
      <c r="R108" s="409"/>
      <c r="S108" s="411"/>
    </row>
    <row r="109" ht="15.75" customHeight="1">
      <c r="A109" s="251"/>
      <c r="B109" s="251"/>
      <c r="C109" s="251"/>
      <c r="D109" s="658"/>
      <c r="E109" s="251"/>
      <c r="F109" s="251"/>
      <c r="G109" s="410"/>
      <c r="H109" s="410"/>
      <c r="I109" s="410"/>
      <c r="J109" s="410"/>
      <c r="K109" s="410"/>
      <c r="L109" s="410"/>
      <c r="M109" s="410"/>
      <c r="N109" s="410"/>
      <c r="O109" s="6"/>
      <c r="P109" s="6"/>
      <c r="Q109" s="6"/>
      <c r="R109" s="409"/>
      <c r="S109" s="411"/>
    </row>
    <row r="110" ht="15.75" customHeight="1">
      <c r="A110" s="251"/>
      <c r="B110" s="251"/>
      <c r="C110" s="251"/>
      <c r="D110" s="658"/>
      <c r="E110" s="251"/>
      <c r="F110" s="251"/>
      <c r="G110" s="410"/>
      <c r="H110" s="410"/>
      <c r="I110" s="410"/>
      <c r="J110" s="410"/>
      <c r="K110" s="410"/>
      <c r="L110" s="410"/>
      <c r="M110" s="410"/>
      <c r="N110" s="410"/>
      <c r="O110" s="6"/>
      <c r="P110" s="6"/>
      <c r="Q110" s="6"/>
      <c r="R110" s="409"/>
      <c r="S110" s="411"/>
    </row>
    <row r="111" ht="15.75" customHeight="1">
      <c r="A111" s="251"/>
      <c r="B111" s="251"/>
      <c r="C111" s="251"/>
      <c r="D111" s="658"/>
      <c r="E111" s="251"/>
      <c r="F111" s="251"/>
      <c r="G111" s="410"/>
      <c r="H111" s="410"/>
      <c r="I111" s="410"/>
      <c r="J111" s="410"/>
      <c r="K111" s="410"/>
      <c r="L111" s="410"/>
      <c r="M111" s="410"/>
      <c r="N111" s="410"/>
      <c r="O111" s="6"/>
      <c r="P111" s="6"/>
      <c r="Q111" s="6"/>
      <c r="R111" s="409"/>
      <c r="S111" s="411"/>
    </row>
    <row r="112" ht="15.75" customHeight="1">
      <c r="A112" s="251"/>
      <c r="B112" s="251"/>
      <c r="C112" s="251"/>
      <c r="D112" s="658"/>
      <c r="E112" s="251"/>
      <c r="F112" s="251"/>
      <c r="G112" s="410"/>
      <c r="H112" s="410"/>
      <c r="I112" s="410"/>
      <c r="J112" s="410"/>
      <c r="K112" s="410"/>
      <c r="L112" s="410"/>
      <c r="M112" s="410"/>
      <c r="N112" s="410"/>
      <c r="O112" s="6"/>
      <c r="P112" s="6"/>
      <c r="Q112" s="6"/>
      <c r="R112" s="409"/>
      <c r="S112" s="411"/>
    </row>
    <row r="113" ht="15.75" customHeight="1">
      <c r="A113" s="251"/>
      <c r="B113" s="251"/>
      <c r="C113" s="251"/>
      <c r="D113" s="658"/>
      <c r="E113" s="251"/>
      <c r="F113" s="251"/>
      <c r="G113" s="410"/>
      <c r="H113" s="410"/>
      <c r="I113" s="410"/>
      <c r="J113" s="410"/>
      <c r="K113" s="410"/>
      <c r="L113" s="410"/>
      <c r="M113" s="410"/>
      <c r="N113" s="410"/>
      <c r="O113" s="6"/>
      <c r="P113" s="6"/>
      <c r="Q113" s="6"/>
      <c r="R113" s="409"/>
      <c r="S113" s="411"/>
    </row>
    <row r="114" ht="15.75" customHeight="1">
      <c r="A114" s="251"/>
      <c r="B114" s="251"/>
      <c r="C114" s="251"/>
      <c r="D114" s="658"/>
      <c r="E114" s="251"/>
      <c r="F114" s="251"/>
      <c r="G114" s="410"/>
      <c r="H114" s="410"/>
      <c r="I114" s="410"/>
      <c r="J114" s="410"/>
      <c r="K114" s="410"/>
      <c r="L114" s="410"/>
      <c r="M114" s="410"/>
      <c r="N114" s="410"/>
      <c r="O114" s="6"/>
      <c r="P114" s="6"/>
      <c r="Q114" s="6"/>
      <c r="R114" s="409"/>
      <c r="S114" s="411"/>
    </row>
    <row r="115" ht="15.75" customHeight="1">
      <c r="A115" s="251"/>
      <c r="B115" s="251"/>
      <c r="C115" s="251"/>
      <c r="D115" s="658"/>
      <c r="E115" s="251"/>
      <c r="F115" s="251"/>
      <c r="G115" s="410"/>
      <c r="H115" s="410"/>
      <c r="I115" s="410"/>
      <c r="J115" s="410"/>
      <c r="K115" s="410"/>
      <c r="L115" s="410"/>
      <c r="M115" s="410"/>
      <c r="N115" s="410"/>
      <c r="O115" s="6"/>
      <c r="P115" s="6"/>
      <c r="Q115" s="6"/>
      <c r="R115" s="409"/>
      <c r="S115" s="411"/>
    </row>
    <row r="116" ht="15.75" customHeight="1">
      <c r="A116" s="251"/>
      <c r="B116" s="251"/>
      <c r="C116" s="251"/>
      <c r="D116" s="658"/>
      <c r="E116" s="251"/>
      <c r="F116" s="251"/>
      <c r="G116" s="410"/>
      <c r="H116" s="410"/>
      <c r="I116" s="410"/>
      <c r="J116" s="410"/>
      <c r="K116" s="410"/>
      <c r="L116" s="410"/>
      <c r="M116" s="410"/>
      <c r="N116" s="410"/>
      <c r="O116" s="6"/>
      <c r="P116" s="6"/>
      <c r="Q116" s="6"/>
      <c r="R116" s="409"/>
      <c r="S116" s="411"/>
    </row>
    <row r="117" ht="15.75" customHeight="1">
      <c r="A117" s="251"/>
      <c r="B117" s="251"/>
      <c r="C117" s="251"/>
      <c r="D117" s="658"/>
      <c r="E117" s="251"/>
      <c r="F117" s="251"/>
      <c r="G117" s="410"/>
      <c r="H117" s="410"/>
      <c r="I117" s="410"/>
      <c r="J117" s="410"/>
      <c r="K117" s="410"/>
      <c r="L117" s="410"/>
      <c r="M117" s="410"/>
      <c r="N117" s="410"/>
      <c r="O117" s="6"/>
      <c r="P117" s="6"/>
      <c r="Q117" s="6"/>
      <c r="R117" s="409"/>
      <c r="S117" s="411"/>
    </row>
    <row r="118" ht="15.75" customHeight="1">
      <c r="A118" s="251"/>
      <c r="B118" s="251"/>
      <c r="C118" s="251"/>
      <c r="D118" s="658"/>
      <c r="E118" s="251"/>
      <c r="F118" s="251"/>
      <c r="G118" s="410"/>
      <c r="H118" s="410"/>
      <c r="I118" s="410"/>
      <c r="J118" s="410"/>
      <c r="K118" s="410"/>
      <c r="L118" s="410"/>
      <c r="M118" s="410"/>
      <c r="N118" s="410"/>
      <c r="O118" s="6"/>
      <c r="P118" s="6"/>
      <c r="Q118" s="6"/>
      <c r="R118" s="409"/>
      <c r="S118" s="411"/>
    </row>
    <row r="119" ht="15.75" customHeight="1">
      <c r="A119" s="251"/>
      <c r="B119" s="251"/>
      <c r="C119" s="251"/>
      <c r="D119" s="658"/>
      <c r="E119" s="251"/>
      <c r="F119" s="251"/>
      <c r="G119" s="410"/>
      <c r="H119" s="410"/>
      <c r="I119" s="410"/>
      <c r="J119" s="410"/>
      <c r="K119" s="410"/>
      <c r="L119" s="410"/>
      <c r="M119" s="410"/>
      <c r="N119" s="410"/>
      <c r="O119" s="6"/>
      <c r="P119" s="6"/>
      <c r="Q119" s="6"/>
      <c r="R119" s="409"/>
      <c r="S119" s="411"/>
    </row>
    <row r="120" ht="15.75" customHeight="1">
      <c r="A120" s="251"/>
      <c r="B120" s="251"/>
      <c r="C120" s="251"/>
      <c r="D120" s="658"/>
      <c r="E120" s="251"/>
      <c r="F120" s="251"/>
      <c r="G120" s="410"/>
      <c r="H120" s="410"/>
      <c r="I120" s="410"/>
      <c r="J120" s="410"/>
      <c r="K120" s="410"/>
      <c r="L120" s="410"/>
      <c r="M120" s="410"/>
      <c r="N120" s="410"/>
      <c r="O120" s="6"/>
      <c r="P120" s="6"/>
      <c r="Q120" s="6"/>
      <c r="R120" s="409"/>
      <c r="S120" s="411"/>
    </row>
    <row r="121" ht="15.75" customHeight="1">
      <c r="A121" s="251"/>
      <c r="B121" s="251"/>
      <c r="C121" s="251"/>
      <c r="D121" s="658"/>
      <c r="E121" s="251"/>
      <c r="F121" s="251"/>
      <c r="G121" s="410"/>
      <c r="H121" s="410"/>
      <c r="I121" s="410"/>
      <c r="J121" s="410"/>
      <c r="K121" s="410"/>
      <c r="L121" s="410"/>
      <c r="M121" s="410"/>
      <c r="N121" s="410"/>
      <c r="O121" s="6"/>
      <c r="P121" s="6"/>
      <c r="Q121" s="6"/>
      <c r="R121" s="409"/>
      <c r="S121" s="411"/>
    </row>
    <row r="122" ht="15.75" customHeight="1">
      <c r="A122" s="251"/>
      <c r="B122" s="251"/>
      <c r="C122" s="251"/>
      <c r="D122" s="658"/>
      <c r="E122" s="251"/>
      <c r="F122" s="251"/>
      <c r="G122" s="410"/>
      <c r="H122" s="410"/>
      <c r="I122" s="410"/>
      <c r="J122" s="410"/>
      <c r="K122" s="410"/>
      <c r="L122" s="410"/>
      <c r="M122" s="410"/>
      <c r="N122" s="410"/>
      <c r="O122" s="6"/>
      <c r="P122" s="6"/>
      <c r="Q122" s="6"/>
      <c r="R122" s="409"/>
      <c r="S122" s="411"/>
    </row>
    <row r="123" ht="15.75" customHeight="1">
      <c r="A123" s="251"/>
      <c r="B123" s="251"/>
      <c r="C123" s="251"/>
      <c r="D123" s="658"/>
      <c r="E123" s="251"/>
      <c r="F123" s="251"/>
      <c r="G123" s="410"/>
      <c r="H123" s="410"/>
      <c r="I123" s="410"/>
      <c r="J123" s="410"/>
      <c r="K123" s="410"/>
      <c r="L123" s="410"/>
      <c r="M123" s="410"/>
      <c r="N123" s="410"/>
      <c r="O123" s="6"/>
      <c r="P123" s="6"/>
      <c r="Q123" s="6"/>
      <c r="R123" s="409"/>
      <c r="S123" s="411"/>
    </row>
    <row r="124" ht="15.75" customHeight="1">
      <c r="A124" s="251"/>
      <c r="B124" s="251"/>
      <c r="C124" s="251"/>
      <c r="D124" s="658"/>
      <c r="E124" s="251"/>
      <c r="F124" s="251"/>
      <c r="G124" s="410"/>
      <c r="H124" s="410"/>
      <c r="I124" s="410"/>
      <c r="J124" s="410"/>
      <c r="K124" s="410"/>
      <c r="L124" s="410"/>
      <c r="M124" s="410"/>
      <c r="N124" s="410"/>
      <c r="O124" s="6"/>
      <c r="P124" s="6"/>
      <c r="Q124" s="6"/>
      <c r="R124" s="409"/>
      <c r="S124" s="411"/>
    </row>
    <row r="125" ht="15.75" customHeight="1">
      <c r="A125" s="251"/>
      <c r="B125" s="251"/>
      <c r="C125" s="251"/>
      <c r="D125" s="658"/>
      <c r="E125" s="251"/>
      <c r="F125" s="251"/>
      <c r="G125" s="410"/>
      <c r="H125" s="410"/>
      <c r="I125" s="410"/>
      <c r="J125" s="410"/>
      <c r="K125" s="410"/>
      <c r="L125" s="410"/>
      <c r="M125" s="410"/>
      <c r="N125" s="410"/>
      <c r="O125" s="6"/>
      <c r="P125" s="6"/>
      <c r="Q125" s="6"/>
      <c r="R125" s="409"/>
      <c r="S125" s="411"/>
    </row>
    <row r="126" ht="15.75" customHeight="1">
      <c r="A126" s="251"/>
      <c r="B126" s="251"/>
      <c r="C126" s="251"/>
      <c r="D126" s="658"/>
      <c r="E126" s="251"/>
      <c r="F126" s="251"/>
      <c r="G126" s="410"/>
      <c r="H126" s="410"/>
      <c r="I126" s="410"/>
      <c r="J126" s="410"/>
      <c r="K126" s="410"/>
      <c r="L126" s="410"/>
      <c r="M126" s="410"/>
      <c r="N126" s="410"/>
      <c r="O126" s="6"/>
      <c r="P126" s="6"/>
      <c r="Q126" s="6"/>
      <c r="R126" s="409"/>
      <c r="S126" s="411"/>
    </row>
    <row r="127" ht="15.75" customHeight="1">
      <c r="A127" s="251"/>
      <c r="B127" s="251"/>
      <c r="C127" s="251"/>
      <c r="D127" s="658"/>
      <c r="E127" s="251"/>
      <c r="F127" s="251"/>
      <c r="G127" s="410"/>
      <c r="H127" s="410"/>
      <c r="I127" s="410"/>
      <c r="J127" s="410"/>
      <c r="K127" s="410"/>
      <c r="L127" s="410"/>
      <c r="M127" s="410"/>
      <c r="N127" s="410"/>
      <c r="O127" s="6"/>
      <c r="P127" s="6"/>
      <c r="Q127" s="6"/>
      <c r="R127" s="409"/>
      <c r="S127" s="411"/>
    </row>
    <row r="128" ht="15.75" customHeight="1">
      <c r="A128" s="251"/>
      <c r="B128" s="251"/>
      <c r="C128" s="251"/>
      <c r="D128" s="658"/>
      <c r="E128" s="251"/>
      <c r="F128" s="251"/>
      <c r="G128" s="410"/>
      <c r="H128" s="410"/>
      <c r="I128" s="410"/>
      <c r="J128" s="410"/>
      <c r="K128" s="410"/>
      <c r="L128" s="410"/>
      <c r="M128" s="410"/>
      <c r="N128" s="410"/>
      <c r="O128" s="6"/>
      <c r="P128" s="6"/>
      <c r="Q128" s="6"/>
      <c r="R128" s="409"/>
      <c r="S128" s="411"/>
    </row>
    <row r="129" ht="15.75" customHeight="1">
      <c r="A129" s="251"/>
      <c r="B129" s="251"/>
      <c r="C129" s="251"/>
      <c r="D129" s="658"/>
      <c r="E129" s="251"/>
      <c r="F129" s="251"/>
      <c r="G129" s="410"/>
      <c r="H129" s="410"/>
      <c r="I129" s="410"/>
      <c r="J129" s="410"/>
      <c r="K129" s="410"/>
      <c r="L129" s="410"/>
      <c r="M129" s="410"/>
      <c r="N129" s="410"/>
      <c r="O129" s="6"/>
      <c r="P129" s="6"/>
      <c r="Q129" s="6"/>
      <c r="R129" s="409"/>
      <c r="S129" s="411"/>
    </row>
    <row r="130" ht="15.75" customHeight="1">
      <c r="A130" s="659"/>
      <c r="B130" s="251"/>
      <c r="C130" s="251"/>
      <c r="D130" s="383"/>
      <c r="E130" s="251"/>
      <c r="F130" s="251"/>
      <c r="G130" s="410"/>
      <c r="H130" s="410"/>
      <c r="I130" s="410"/>
      <c r="J130" s="410"/>
      <c r="K130" s="410"/>
      <c r="L130" s="6"/>
      <c r="M130" s="410"/>
      <c r="N130" s="410"/>
      <c r="O130" s="410"/>
      <c r="P130" s="6"/>
      <c r="Q130" s="660"/>
      <c r="R130" s="661"/>
      <c r="S130" s="411"/>
    </row>
    <row r="131" ht="15.75" customHeight="1">
      <c r="A131" s="659"/>
      <c r="B131" s="251"/>
      <c r="C131" s="251"/>
      <c r="D131" s="383"/>
      <c r="E131" s="251"/>
      <c r="F131" s="251"/>
      <c r="G131" s="410"/>
      <c r="H131" s="410"/>
      <c r="I131" s="410"/>
      <c r="J131" s="410"/>
      <c r="K131" s="410"/>
      <c r="L131" s="410"/>
      <c r="M131" s="410"/>
      <c r="N131" s="410"/>
      <c r="O131" s="410"/>
      <c r="P131" s="6"/>
      <c r="Q131" s="660"/>
      <c r="R131" s="661"/>
      <c r="S131" s="411"/>
    </row>
    <row r="132" ht="15.75" customHeight="1">
      <c r="A132" s="659"/>
      <c r="B132" s="251"/>
      <c r="C132" s="251"/>
      <c r="D132" s="383"/>
      <c r="E132" s="251"/>
      <c r="F132" s="251"/>
      <c r="G132" s="410"/>
      <c r="H132" s="410"/>
      <c r="I132" s="410"/>
      <c r="J132" s="410"/>
      <c r="K132" s="410"/>
      <c r="L132" s="410"/>
      <c r="M132" s="410"/>
      <c r="N132" s="410"/>
      <c r="O132" s="410"/>
      <c r="P132" s="6"/>
      <c r="Q132" s="660"/>
      <c r="R132" s="661"/>
      <c r="S132" s="411"/>
    </row>
    <row r="133" ht="15.75" customHeight="1">
      <c r="A133" s="659"/>
      <c r="B133" s="251"/>
      <c r="C133" s="251"/>
      <c r="D133" s="383"/>
      <c r="E133" s="251"/>
      <c r="F133" s="251"/>
      <c r="G133" s="410"/>
      <c r="H133" s="410"/>
      <c r="I133" s="410"/>
      <c r="J133" s="410"/>
      <c r="K133" s="410"/>
      <c r="L133" s="410"/>
      <c r="M133" s="410"/>
      <c r="N133" s="410"/>
      <c r="O133" s="410"/>
      <c r="P133" s="6"/>
      <c r="Q133" s="660"/>
      <c r="R133" s="661"/>
      <c r="S133" s="411"/>
    </row>
    <row r="134" ht="15.75" customHeight="1">
      <c r="A134" s="659"/>
      <c r="B134" s="251"/>
      <c r="C134" s="251"/>
      <c r="D134" s="383"/>
      <c r="E134" s="251"/>
      <c r="F134" s="251"/>
      <c r="G134" s="410"/>
      <c r="H134" s="410"/>
      <c r="I134" s="410"/>
      <c r="J134" s="410"/>
      <c r="K134" s="410"/>
      <c r="L134" s="410"/>
      <c r="M134" s="410"/>
      <c r="N134" s="410"/>
      <c r="O134" s="410"/>
      <c r="P134" s="6"/>
      <c r="Q134" s="660"/>
      <c r="R134" s="661"/>
      <c r="S134" s="411"/>
    </row>
    <row r="135" ht="15.75" customHeight="1">
      <c r="A135" s="659"/>
      <c r="B135" s="251"/>
      <c r="C135" s="251"/>
      <c r="D135" s="383"/>
      <c r="E135" s="251"/>
      <c r="F135" s="251"/>
      <c r="G135" s="410"/>
      <c r="H135" s="410"/>
      <c r="I135" s="410"/>
      <c r="J135" s="410"/>
      <c r="K135" s="410"/>
      <c r="L135" s="410"/>
      <c r="M135" s="410"/>
      <c r="N135" s="410"/>
      <c r="O135" s="410"/>
      <c r="P135" s="6"/>
      <c r="Q135" s="660"/>
      <c r="R135" s="661"/>
      <c r="S135" s="411"/>
    </row>
    <row r="136" ht="15.75" customHeight="1">
      <c r="A136" s="659"/>
      <c r="B136" s="251"/>
      <c r="C136" s="251"/>
      <c r="D136" s="383"/>
      <c r="E136" s="251"/>
      <c r="F136" s="251"/>
      <c r="G136" s="410"/>
      <c r="H136" s="410"/>
      <c r="I136" s="410"/>
      <c r="J136" s="410"/>
      <c r="K136" s="410"/>
      <c r="L136" s="410"/>
      <c r="M136" s="410"/>
      <c r="N136" s="410"/>
      <c r="O136" s="410"/>
      <c r="P136" s="6"/>
      <c r="Q136" s="660"/>
      <c r="R136" s="661"/>
      <c r="S136" s="411"/>
    </row>
    <row r="137" ht="15.75" customHeight="1">
      <c r="A137" s="659"/>
      <c r="B137" s="251"/>
      <c r="C137" s="251"/>
      <c r="D137" s="383"/>
      <c r="E137" s="251"/>
      <c r="F137" s="251"/>
      <c r="G137" s="410"/>
      <c r="H137" s="410"/>
      <c r="I137" s="410"/>
      <c r="J137" s="410"/>
      <c r="K137" s="410"/>
      <c r="L137" s="410"/>
      <c r="M137" s="410"/>
      <c r="N137" s="410"/>
      <c r="O137" s="410"/>
      <c r="P137" s="6"/>
      <c r="Q137" s="660"/>
      <c r="R137" s="661"/>
      <c r="S137" s="411"/>
    </row>
    <row r="138" ht="15.75" customHeight="1">
      <c r="A138" s="659"/>
      <c r="B138" s="251"/>
      <c r="C138" s="251"/>
      <c r="D138" s="383"/>
      <c r="E138" s="251"/>
      <c r="F138" s="251"/>
      <c r="G138" s="410"/>
      <c r="H138" s="410"/>
      <c r="I138" s="410"/>
      <c r="J138" s="410"/>
      <c r="K138" s="410"/>
      <c r="L138" s="410"/>
      <c r="M138" s="410"/>
      <c r="N138" s="410"/>
      <c r="O138" s="410"/>
      <c r="P138" s="6"/>
      <c r="Q138" s="660"/>
      <c r="R138" s="661"/>
      <c r="S138" s="411"/>
    </row>
    <row r="139" ht="15.75" customHeight="1">
      <c r="A139" s="659"/>
      <c r="B139" s="251"/>
      <c r="C139" s="251"/>
      <c r="D139" s="383"/>
      <c r="E139" s="251"/>
      <c r="F139" s="251"/>
      <c r="G139" s="410"/>
      <c r="H139" s="410"/>
      <c r="I139" s="410"/>
      <c r="J139" s="410"/>
      <c r="K139" s="410"/>
      <c r="L139" s="410"/>
      <c r="M139" s="410"/>
      <c r="N139" s="410"/>
      <c r="O139" s="410"/>
      <c r="P139" s="6"/>
      <c r="Q139" s="660"/>
      <c r="R139" s="661"/>
      <c r="S139" s="411"/>
    </row>
    <row r="140" ht="15.75" customHeight="1">
      <c r="A140" s="659"/>
      <c r="B140" s="251"/>
      <c r="C140" s="251"/>
      <c r="D140" s="383"/>
      <c r="E140" s="251"/>
      <c r="F140" s="251"/>
      <c r="G140" s="410"/>
      <c r="H140" s="410"/>
      <c r="I140" s="410"/>
      <c r="J140" s="410"/>
      <c r="K140" s="410"/>
      <c r="L140" s="410"/>
      <c r="M140" s="410"/>
      <c r="N140" s="410"/>
      <c r="O140" s="410"/>
      <c r="P140" s="6"/>
      <c r="Q140" s="660"/>
      <c r="R140" s="661"/>
      <c r="S140" s="411"/>
    </row>
    <row r="141" ht="15.75" customHeight="1">
      <c r="A141" s="659"/>
      <c r="B141" s="251"/>
      <c r="C141" s="251"/>
      <c r="D141" s="383"/>
      <c r="E141" s="251"/>
      <c r="F141" s="251"/>
      <c r="G141" s="410"/>
      <c r="H141" s="410"/>
      <c r="I141" s="410"/>
      <c r="J141" s="410"/>
      <c r="K141" s="410"/>
      <c r="L141" s="410"/>
      <c r="M141" s="410"/>
      <c r="N141" s="410"/>
      <c r="O141" s="410"/>
      <c r="P141" s="6"/>
      <c r="Q141" s="660"/>
      <c r="R141" s="661"/>
      <c r="S141" s="411"/>
    </row>
    <row r="142" ht="15.75" customHeight="1">
      <c r="A142" s="659"/>
      <c r="B142" s="251"/>
      <c r="C142" s="251"/>
      <c r="D142" s="383"/>
      <c r="E142" s="251"/>
      <c r="F142" s="251"/>
      <c r="G142" s="410"/>
      <c r="H142" s="410"/>
      <c r="I142" s="410"/>
      <c r="J142" s="410"/>
      <c r="K142" s="410"/>
      <c r="L142" s="410"/>
      <c r="M142" s="410"/>
      <c r="N142" s="410"/>
      <c r="O142" s="410"/>
      <c r="P142" s="6"/>
      <c r="Q142" s="660"/>
      <c r="R142" s="661"/>
      <c r="S142" s="411"/>
    </row>
    <row r="143" ht="15.75" customHeight="1">
      <c r="A143" s="659"/>
      <c r="B143" s="251"/>
      <c r="C143" s="251"/>
      <c r="D143" s="383"/>
      <c r="E143" s="251"/>
      <c r="F143" s="251"/>
      <c r="G143" s="410"/>
      <c r="H143" s="410"/>
      <c r="I143" s="410"/>
      <c r="J143" s="410"/>
      <c r="K143" s="410"/>
      <c r="L143" s="410"/>
      <c r="M143" s="410"/>
      <c r="N143" s="410"/>
      <c r="O143" s="410"/>
      <c r="P143" s="6"/>
      <c r="Q143" s="660"/>
      <c r="R143" s="661"/>
      <c r="S143" s="411"/>
    </row>
    <row r="144" ht="15.75" customHeight="1">
      <c r="A144" s="659"/>
      <c r="B144" s="251"/>
      <c r="C144" s="251"/>
      <c r="D144" s="383"/>
      <c r="E144" s="251"/>
      <c r="F144" s="251"/>
      <c r="G144" s="410"/>
      <c r="H144" s="410"/>
      <c r="I144" s="410"/>
      <c r="J144" s="410"/>
      <c r="K144" s="410"/>
      <c r="L144" s="410"/>
      <c r="M144" s="410"/>
      <c r="N144" s="410"/>
      <c r="O144" s="410"/>
      <c r="P144" s="6"/>
      <c r="Q144" s="660"/>
      <c r="R144" s="661"/>
      <c r="S144" s="411"/>
    </row>
    <row r="145" ht="15.75" customHeight="1">
      <c r="A145" s="659"/>
      <c r="B145" s="251"/>
      <c r="C145" s="251"/>
      <c r="D145" s="383"/>
      <c r="E145" s="251"/>
      <c r="F145" s="251"/>
      <c r="G145" s="410"/>
      <c r="H145" s="410"/>
      <c r="I145" s="410"/>
      <c r="J145" s="410"/>
      <c r="K145" s="410"/>
      <c r="L145" s="410"/>
      <c r="M145" s="410"/>
      <c r="N145" s="410"/>
      <c r="O145" s="410"/>
      <c r="P145" s="6"/>
      <c r="Q145" s="660"/>
      <c r="R145" s="661"/>
      <c r="S145" s="411"/>
    </row>
    <row r="146" ht="15.75" customHeight="1">
      <c r="A146" s="659"/>
      <c r="B146" s="251"/>
      <c r="C146" s="251"/>
      <c r="D146" s="383"/>
      <c r="E146" s="251"/>
      <c r="F146" s="251"/>
      <c r="G146" s="410"/>
      <c r="H146" s="410"/>
      <c r="I146" s="410"/>
      <c r="J146" s="410"/>
      <c r="K146" s="410"/>
      <c r="L146" s="410"/>
      <c r="M146" s="410"/>
      <c r="N146" s="410"/>
      <c r="O146" s="410"/>
      <c r="P146" s="6"/>
      <c r="Q146" s="660"/>
      <c r="R146" s="661"/>
      <c r="S146" s="411"/>
    </row>
    <row r="147" ht="15.75" customHeight="1">
      <c r="A147" s="659"/>
      <c r="B147" s="251"/>
      <c r="C147" s="251"/>
      <c r="D147" s="383"/>
      <c r="E147" s="251"/>
      <c r="F147" s="251"/>
      <c r="G147" s="410"/>
      <c r="H147" s="410"/>
      <c r="I147" s="410"/>
      <c r="J147" s="410"/>
      <c r="K147" s="410"/>
      <c r="L147" s="410"/>
      <c r="M147" s="410"/>
      <c r="N147" s="410"/>
      <c r="O147" s="410"/>
      <c r="P147" s="6"/>
      <c r="Q147" s="660"/>
      <c r="R147" s="661"/>
      <c r="S147" s="411"/>
    </row>
    <row r="148" ht="15.75" customHeight="1">
      <c r="A148" s="659"/>
      <c r="B148" s="251"/>
      <c r="C148" s="251"/>
      <c r="D148" s="383"/>
      <c r="E148" s="251"/>
      <c r="F148" s="251"/>
      <c r="G148" s="410"/>
      <c r="H148" s="410"/>
      <c r="I148" s="410"/>
      <c r="J148" s="410"/>
      <c r="K148" s="410"/>
      <c r="L148" s="410"/>
      <c r="M148" s="410"/>
      <c r="N148" s="410"/>
      <c r="O148" s="410"/>
      <c r="P148" s="6"/>
      <c r="Q148" s="660"/>
      <c r="R148" s="661"/>
      <c r="S148" s="411"/>
    </row>
    <row r="149" ht="15.75" customHeight="1">
      <c r="A149" s="659"/>
      <c r="B149" s="251"/>
      <c r="C149" s="251"/>
      <c r="D149" s="383"/>
      <c r="E149" s="251"/>
      <c r="F149" s="251"/>
      <c r="G149" s="410"/>
      <c r="H149" s="410"/>
      <c r="I149" s="410"/>
      <c r="J149" s="410"/>
      <c r="K149" s="410"/>
      <c r="L149" s="410"/>
      <c r="M149" s="410"/>
      <c r="N149" s="410"/>
      <c r="O149" s="410"/>
      <c r="P149" s="6"/>
      <c r="Q149" s="660"/>
      <c r="R149" s="661"/>
      <c r="S149" s="411"/>
    </row>
    <row r="150" ht="15.75" customHeight="1">
      <c r="A150" s="659"/>
      <c r="B150" s="251"/>
      <c r="C150" s="251"/>
      <c r="D150" s="383"/>
      <c r="E150" s="251"/>
      <c r="F150" s="251"/>
      <c r="G150" s="410"/>
      <c r="H150" s="410"/>
      <c r="I150" s="410"/>
      <c r="J150" s="410"/>
      <c r="K150" s="410"/>
      <c r="L150" s="410"/>
      <c r="M150" s="410"/>
      <c r="N150" s="410"/>
      <c r="O150" s="410"/>
      <c r="P150" s="6"/>
      <c r="Q150" s="660"/>
      <c r="R150" s="661"/>
      <c r="S150" s="411"/>
    </row>
    <row r="151" ht="15.75" customHeight="1">
      <c r="A151" s="659"/>
      <c r="B151" s="251"/>
      <c r="C151" s="251"/>
      <c r="D151" s="383"/>
      <c r="E151" s="251"/>
      <c r="F151" s="251"/>
      <c r="G151" s="410"/>
      <c r="H151" s="410"/>
      <c r="I151" s="410"/>
      <c r="J151" s="410"/>
      <c r="K151" s="410"/>
      <c r="L151" s="410"/>
      <c r="M151" s="410"/>
      <c r="N151" s="410"/>
      <c r="O151" s="410"/>
      <c r="P151" s="6"/>
      <c r="Q151" s="660"/>
      <c r="R151" s="661"/>
      <c r="S151" s="411"/>
    </row>
    <row r="152" ht="15.75" customHeight="1">
      <c r="A152" s="659"/>
      <c r="B152" s="251"/>
      <c r="C152" s="251"/>
      <c r="D152" s="383"/>
      <c r="E152" s="251"/>
      <c r="F152" s="251"/>
      <c r="G152" s="410"/>
      <c r="H152" s="410"/>
      <c r="I152" s="410"/>
      <c r="J152" s="410"/>
      <c r="K152" s="410"/>
      <c r="L152" s="410"/>
      <c r="M152" s="410"/>
      <c r="N152" s="410"/>
      <c r="O152" s="410"/>
      <c r="P152" s="6"/>
      <c r="Q152" s="660"/>
      <c r="R152" s="661"/>
      <c r="S152" s="411"/>
    </row>
    <row r="153" ht="15.75" customHeight="1">
      <c r="A153" s="659"/>
      <c r="B153" s="251"/>
      <c r="C153" s="251"/>
      <c r="D153" s="383"/>
      <c r="E153" s="251"/>
      <c r="F153" s="251"/>
      <c r="G153" s="410"/>
      <c r="H153" s="410"/>
      <c r="I153" s="410"/>
      <c r="J153" s="410"/>
      <c r="K153" s="410"/>
      <c r="L153" s="410"/>
      <c r="M153" s="410"/>
      <c r="N153" s="410"/>
      <c r="O153" s="410"/>
      <c r="P153" s="6"/>
      <c r="Q153" s="660"/>
      <c r="R153" s="661"/>
      <c r="S153" s="411"/>
    </row>
    <row r="154" ht="15.75" customHeight="1">
      <c r="A154" s="659"/>
      <c r="B154" s="251"/>
      <c r="C154" s="251"/>
      <c r="D154" s="383"/>
      <c r="E154" s="251"/>
      <c r="F154" s="251"/>
      <c r="G154" s="410"/>
      <c r="H154" s="410"/>
      <c r="I154" s="410"/>
      <c r="J154" s="410"/>
      <c r="K154" s="410"/>
      <c r="L154" s="410"/>
      <c r="M154" s="410"/>
      <c r="N154" s="410"/>
      <c r="O154" s="410"/>
      <c r="P154" s="6"/>
      <c r="Q154" s="660"/>
      <c r="R154" s="661"/>
      <c r="S154" s="411"/>
    </row>
    <row r="155" ht="15.75" customHeight="1">
      <c r="A155" s="659"/>
      <c r="B155" s="251"/>
      <c r="C155" s="251"/>
      <c r="D155" s="383"/>
      <c r="E155" s="251"/>
      <c r="F155" s="251"/>
      <c r="G155" s="410"/>
      <c r="H155" s="410"/>
      <c r="I155" s="410"/>
      <c r="J155" s="410"/>
      <c r="K155" s="410"/>
      <c r="L155" s="410"/>
      <c r="M155" s="410"/>
      <c r="N155" s="410"/>
      <c r="O155" s="410"/>
      <c r="P155" s="6"/>
      <c r="Q155" s="660"/>
      <c r="R155" s="661"/>
      <c r="S155" s="411"/>
    </row>
    <row r="156" ht="15.75" customHeight="1">
      <c r="A156" s="659"/>
      <c r="B156" s="251"/>
      <c r="C156" s="251"/>
      <c r="D156" s="383"/>
      <c r="E156" s="251"/>
      <c r="F156" s="251"/>
      <c r="G156" s="410"/>
      <c r="H156" s="410"/>
      <c r="I156" s="410"/>
      <c r="J156" s="410"/>
      <c r="K156" s="410"/>
      <c r="L156" s="410"/>
      <c r="M156" s="410"/>
      <c r="N156" s="410"/>
      <c r="O156" s="410"/>
      <c r="P156" s="6"/>
      <c r="Q156" s="660"/>
      <c r="R156" s="661"/>
      <c r="S156" s="411"/>
    </row>
    <row r="157" ht="15.75" customHeight="1">
      <c r="A157" s="659"/>
      <c r="B157" s="251"/>
      <c r="C157" s="251"/>
      <c r="D157" s="383"/>
      <c r="E157" s="251"/>
      <c r="F157" s="251"/>
      <c r="G157" s="410"/>
      <c r="H157" s="410"/>
      <c r="I157" s="410"/>
      <c r="J157" s="410"/>
      <c r="K157" s="410"/>
      <c r="L157" s="410"/>
      <c r="M157" s="410"/>
      <c r="N157" s="410"/>
      <c r="O157" s="410"/>
      <c r="P157" s="6"/>
      <c r="Q157" s="660"/>
      <c r="R157" s="661"/>
      <c r="S157" s="411"/>
    </row>
    <row r="158" ht="15.75" customHeight="1">
      <c r="A158" s="659"/>
      <c r="B158" s="251"/>
      <c r="C158" s="251"/>
      <c r="D158" s="383"/>
      <c r="E158" s="251"/>
      <c r="F158" s="251"/>
      <c r="G158" s="410"/>
      <c r="H158" s="410"/>
      <c r="I158" s="410"/>
      <c r="J158" s="410"/>
      <c r="K158" s="410"/>
      <c r="L158" s="410"/>
      <c r="M158" s="410"/>
      <c r="N158" s="410"/>
      <c r="O158" s="410"/>
      <c r="P158" s="6"/>
      <c r="Q158" s="660"/>
      <c r="R158" s="661"/>
      <c r="S158" s="411"/>
    </row>
    <row r="159" ht="15.75" customHeight="1">
      <c r="A159" s="659"/>
      <c r="B159" s="251"/>
      <c r="C159" s="251"/>
      <c r="D159" s="383"/>
      <c r="E159" s="251"/>
      <c r="F159" s="251"/>
      <c r="G159" s="410"/>
      <c r="H159" s="410"/>
      <c r="I159" s="410"/>
      <c r="J159" s="410"/>
      <c r="K159" s="410"/>
      <c r="L159" s="410"/>
      <c r="M159" s="410"/>
      <c r="N159" s="410"/>
      <c r="O159" s="410"/>
      <c r="P159" s="6"/>
      <c r="Q159" s="660"/>
      <c r="R159" s="661"/>
      <c r="S159" s="411"/>
    </row>
    <row r="160" ht="15.75" customHeight="1">
      <c r="A160" s="659"/>
      <c r="B160" s="251"/>
      <c r="C160" s="251"/>
      <c r="D160" s="383"/>
      <c r="E160" s="251"/>
      <c r="F160" s="251"/>
      <c r="G160" s="410"/>
      <c r="H160" s="410"/>
      <c r="I160" s="410"/>
      <c r="J160" s="410"/>
      <c r="K160" s="410"/>
      <c r="L160" s="410"/>
      <c r="M160" s="410"/>
      <c r="N160" s="410"/>
      <c r="O160" s="410"/>
      <c r="P160" s="6"/>
      <c r="Q160" s="660"/>
      <c r="R160" s="661"/>
      <c r="S160" s="411"/>
    </row>
    <row r="161" ht="15.75" customHeight="1">
      <c r="A161" s="659"/>
      <c r="B161" s="251"/>
      <c r="C161" s="251"/>
      <c r="D161" s="383"/>
      <c r="E161" s="251"/>
      <c r="F161" s="251"/>
      <c r="G161" s="410"/>
      <c r="H161" s="410"/>
      <c r="I161" s="410"/>
      <c r="J161" s="410"/>
      <c r="K161" s="410"/>
      <c r="L161" s="410"/>
      <c r="M161" s="410"/>
      <c r="N161" s="410"/>
      <c r="O161" s="410"/>
      <c r="P161" s="6"/>
      <c r="Q161" s="660"/>
      <c r="R161" s="661"/>
      <c r="S161" s="411"/>
    </row>
    <row r="162" ht="15.75" customHeight="1">
      <c r="A162" s="659"/>
      <c r="B162" s="251"/>
      <c r="C162" s="251"/>
      <c r="D162" s="383"/>
      <c r="E162" s="251"/>
      <c r="F162" s="251"/>
      <c r="G162" s="410"/>
      <c r="H162" s="410"/>
      <c r="I162" s="410"/>
      <c r="J162" s="410"/>
      <c r="K162" s="410"/>
      <c r="L162" s="410"/>
      <c r="M162" s="410"/>
      <c r="N162" s="410"/>
      <c r="O162" s="410"/>
      <c r="P162" s="6"/>
      <c r="Q162" s="660"/>
      <c r="R162" s="661"/>
      <c r="S162" s="411"/>
    </row>
    <row r="163" ht="15.75" customHeight="1">
      <c r="A163" s="659"/>
      <c r="B163" s="251"/>
      <c r="C163" s="251"/>
      <c r="D163" s="383"/>
      <c r="E163" s="251"/>
      <c r="F163" s="251"/>
      <c r="G163" s="410"/>
      <c r="H163" s="410"/>
      <c r="I163" s="410"/>
      <c r="J163" s="410"/>
      <c r="K163" s="410"/>
      <c r="L163" s="410"/>
      <c r="M163" s="410"/>
      <c r="N163" s="410"/>
      <c r="O163" s="410"/>
      <c r="P163" s="6"/>
      <c r="Q163" s="660"/>
      <c r="R163" s="661"/>
      <c r="S163" s="411"/>
    </row>
    <row r="164" ht="15.75" customHeight="1">
      <c r="A164" s="659"/>
      <c r="B164" s="251"/>
      <c r="C164" s="251"/>
      <c r="D164" s="383"/>
      <c r="E164" s="251"/>
      <c r="F164" s="251"/>
      <c r="G164" s="410"/>
      <c r="H164" s="410"/>
      <c r="I164" s="410"/>
      <c r="J164" s="410"/>
      <c r="K164" s="410"/>
      <c r="L164" s="410"/>
      <c r="M164" s="410"/>
      <c r="N164" s="410"/>
      <c r="O164" s="410"/>
      <c r="P164" s="6"/>
      <c r="Q164" s="660"/>
      <c r="R164" s="661"/>
      <c r="S164" s="411"/>
    </row>
    <row r="165" ht="15.75" customHeight="1">
      <c r="A165" s="659"/>
      <c r="B165" s="251"/>
      <c r="C165" s="251"/>
      <c r="D165" s="383"/>
      <c r="E165" s="251"/>
      <c r="F165" s="251"/>
      <c r="G165" s="410"/>
      <c r="H165" s="410"/>
      <c r="I165" s="410"/>
      <c r="J165" s="410"/>
      <c r="K165" s="410"/>
      <c r="L165" s="410"/>
      <c r="M165" s="410"/>
      <c r="N165" s="410"/>
      <c r="O165" s="410"/>
      <c r="P165" s="6"/>
      <c r="Q165" s="660"/>
      <c r="R165" s="661"/>
      <c r="S165" s="411"/>
    </row>
    <row r="166" ht="15.75" customHeight="1">
      <c r="A166" s="659"/>
      <c r="B166" s="251"/>
      <c r="C166" s="251"/>
      <c r="D166" s="383"/>
      <c r="E166" s="251"/>
      <c r="F166" s="251"/>
      <c r="G166" s="410"/>
      <c r="H166" s="410"/>
      <c r="I166" s="410"/>
      <c r="J166" s="410"/>
      <c r="K166" s="410"/>
      <c r="L166" s="410"/>
      <c r="M166" s="410"/>
      <c r="N166" s="410"/>
      <c r="O166" s="410"/>
      <c r="P166" s="6"/>
      <c r="Q166" s="660"/>
      <c r="R166" s="661"/>
      <c r="S166" s="411"/>
    </row>
    <row r="167" ht="15.75" customHeight="1">
      <c r="A167" s="659"/>
      <c r="B167" s="251"/>
      <c r="C167" s="251"/>
      <c r="D167" s="383"/>
      <c r="E167" s="251"/>
      <c r="F167" s="251"/>
      <c r="G167" s="410"/>
      <c r="H167" s="410"/>
      <c r="I167" s="410"/>
      <c r="J167" s="410"/>
      <c r="K167" s="410"/>
      <c r="L167" s="410"/>
      <c r="M167" s="410"/>
      <c r="N167" s="410"/>
      <c r="O167" s="410"/>
      <c r="P167" s="6"/>
      <c r="Q167" s="660"/>
      <c r="R167" s="661"/>
      <c r="S167" s="411"/>
    </row>
    <row r="168" ht="15.75" customHeight="1">
      <c r="A168" s="659"/>
      <c r="B168" s="251"/>
      <c r="C168" s="251"/>
      <c r="D168" s="383"/>
      <c r="E168" s="251"/>
      <c r="F168" s="251"/>
      <c r="G168" s="410"/>
      <c r="H168" s="410"/>
      <c r="I168" s="410"/>
      <c r="J168" s="410"/>
      <c r="K168" s="410"/>
      <c r="L168" s="410"/>
      <c r="M168" s="410"/>
      <c r="N168" s="410"/>
      <c r="O168" s="410"/>
      <c r="P168" s="6"/>
      <c r="Q168" s="660"/>
      <c r="R168" s="661"/>
      <c r="S168" s="411"/>
    </row>
    <row r="169" ht="15.75" customHeight="1">
      <c r="A169" s="659"/>
      <c r="B169" s="251"/>
      <c r="C169" s="251"/>
      <c r="D169" s="383"/>
      <c r="E169" s="251"/>
      <c r="F169" s="251"/>
      <c r="G169" s="410"/>
      <c r="H169" s="410"/>
      <c r="I169" s="410"/>
      <c r="J169" s="410"/>
      <c r="K169" s="410"/>
      <c r="L169" s="410"/>
      <c r="M169" s="410"/>
      <c r="N169" s="410"/>
      <c r="O169" s="410"/>
      <c r="P169" s="6"/>
      <c r="Q169" s="660"/>
      <c r="R169" s="661"/>
      <c r="S169" s="411"/>
    </row>
    <row r="170" ht="15.75" customHeight="1">
      <c r="A170" s="659"/>
      <c r="B170" s="251"/>
      <c r="C170" s="251"/>
      <c r="D170" s="383"/>
      <c r="E170" s="251"/>
      <c r="F170" s="251"/>
      <c r="G170" s="410"/>
      <c r="H170" s="410"/>
      <c r="I170" s="410"/>
      <c r="J170" s="410"/>
      <c r="K170" s="410"/>
      <c r="L170" s="410"/>
      <c r="M170" s="410"/>
      <c r="N170" s="410"/>
      <c r="O170" s="410"/>
      <c r="P170" s="6"/>
      <c r="Q170" s="660"/>
      <c r="R170" s="661"/>
      <c r="S170" s="411"/>
    </row>
    <row r="171" ht="15.75" customHeight="1">
      <c r="A171" s="659"/>
      <c r="B171" s="251"/>
      <c r="C171" s="251"/>
      <c r="D171" s="383"/>
      <c r="E171" s="251"/>
      <c r="F171" s="251"/>
      <c r="G171" s="410"/>
      <c r="H171" s="410"/>
      <c r="I171" s="410"/>
      <c r="J171" s="410"/>
      <c r="K171" s="410"/>
      <c r="L171" s="410"/>
      <c r="M171" s="410"/>
      <c r="N171" s="410"/>
      <c r="O171" s="410"/>
      <c r="P171" s="6"/>
      <c r="Q171" s="660"/>
      <c r="R171" s="661"/>
      <c r="S171" s="411"/>
    </row>
    <row r="172" ht="15.75" customHeight="1">
      <c r="A172" s="659"/>
      <c r="B172" s="251"/>
      <c r="C172" s="251"/>
      <c r="D172" s="383"/>
      <c r="E172" s="251"/>
      <c r="F172" s="251"/>
      <c r="G172" s="410"/>
      <c r="H172" s="410"/>
      <c r="I172" s="410"/>
      <c r="J172" s="410"/>
      <c r="K172" s="410"/>
      <c r="L172" s="410"/>
      <c r="M172" s="410"/>
      <c r="N172" s="410"/>
      <c r="O172" s="410"/>
      <c r="P172" s="6"/>
      <c r="Q172" s="660"/>
      <c r="R172" s="661"/>
      <c r="S172" s="411"/>
    </row>
    <row r="173" ht="15.75" customHeight="1">
      <c r="A173" s="659"/>
      <c r="B173" s="251"/>
      <c r="C173" s="251"/>
      <c r="D173" s="383"/>
      <c r="E173" s="251"/>
      <c r="F173" s="251"/>
      <c r="G173" s="410"/>
      <c r="H173" s="410"/>
      <c r="I173" s="410"/>
      <c r="J173" s="410"/>
      <c r="K173" s="410"/>
      <c r="L173" s="410"/>
      <c r="M173" s="410"/>
      <c r="N173" s="410"/>
      <c r="O173" s="410"/>
      <c r="P173" s="6"/>
      <c r="Q173" s="660"/>
      <c r="R173" s="661"/>
      <c r="S173" s="411"/>
    </row>
    <row r="174" ht="15.75" customHeight="1">
      <c r="A174" s="659"/>
      <c r="B174" s="251"/>
      <c r="C174" s="251"/>
      <c r="D174" s="383"/>
      <c r="E174" s="251"/>
      <c r="F174" s="251"/>
      <c r="G174" s="410"/>
      <c r="H174" s="410"/>
      <c r="I174" s="410"/>
      <c r="J174" s="410"/>
      <c r="K174" s="410"/>
      <c r="L174" s="410"/>
      <c r="M174" s="410"/>
      <c r="N174" s="410"/>
      <c r="O174" s="410"/>
      <c r="P174" s="6"/>
      <c r="Q174" s="660"/>
      <c r="R174" s="661"/>
      <c r="S174" s="411"/>
    </row>
    <row r="175" ht="15.75" customHeight="1">
      <c r="A175" s="659"/>
      <c r="B175" s="251"/>
      <c r="C175" s="251"/>
      <c r="D175" s="383"/>
      <c r="E175" s="251"/>
      <c r="F175" s="251"/>
      <c r="G175" s="410"/>
      <c r="H175" s="410"/>
      <c r="I175" s="410"/>
      <c r="J175" s="410"/>
      <c r="K175" s="410"/>
      <c r="L175" s="410"/>
      <c r="M175" s="410"/>
      <c r="N175" s="410"/>
      <c r="O175" s="410"/>
      <c r="P175" s="6"/>
      <c r="Q175" s="660"/>
      <c r="R175" s="661"/>
      <c r="S175" s="411"/>
    </row>
    <row r="176" ht="15.75" customHeight="1">
      <c r="A176" s="659"/>
      <c r="B176" s="251"/>
      <c r="C176" s="251"/>
      <c r="D176" s="383"/>
      <c r="E176" s="251"/>
      <c r="F176" s="251"/>
      <c r="G176" s="410"/>
      <c r="H176" s="410"/>
      <c r="I176" s="410"/>
      <c r="J176" s="410"/>
      <c r="K176" s="410"/>
      <c r="L176" s="410"/>
      <c r="M176" s="410"/>
      <c r="N176" s="410"/>
      <c r="O176" s="410"/>
      <c r="P176" s="6"/>
      <c r="Q176" s="660"/>
      <c r="R176" s="661"/>
      <c r="S176" s="411"/>
    </row>
    <row r="177" ht="15.75" customHeight="1">
      <c r="A177" s="659"/>
      <c r="B177" s="251"/>
      <c r="C177" s="251"/>
      <c r="D177" s="383"/>
      <c r="E177" s="251"/>
      <c r="F177" s="251"/>
      <c r="G177" s="410"/>
      <c r="H177" s="410"/>
      <c r="I177" s="410"/>
      <c r="J177" s="410"/>
      <c r="K177" s="410"/>
      <c r="L177" s="410"/>
      <c r="M177" s="410"/>
      <c r="N177" s="410"/>
      <c r="O177" s="410"/>
      <c r="P177" s="6"/>
      <c r="Q177" s="660"/>
      <c r="R177" s="661"/>
      <c r="S177" s="411"/>
    </row>
    <row r="178" ht="15.75" customHeight="1">
      <c r="A178" s="659"/>
      <c r="B178" s="251"/>
      <c r="C178" s="251"/>
      <c r="D178" s="383"/>
      <c r="E178" s="251"/>
      <c r="F178" s="251"/>
      <c r="G178" s="410"/>
      <c r="H178" s="410"/>
      <c r="I178" s="410"/>
      <c r="J178" s="410"/>
      <c r="K178" s="410"/>
      <c r="L178" s="410"/>
      <c r="M178" s="410"/>
      <c r="N178" s="410"/>
      <c r="O178" s="410"/>
      <c r="P178" s="6"/>
      <c r="Q178" s="660"/>
      <c r="R178" s="661"/>
      <c r="S178" s="411"/>
    </row>
    <row r="179" ht="15.75" customHeight="1">
      <c r="A179" s="659"/>
      <c r="B179" s="251"/>
      <c r="C179" s="251"/>
      <c r="D179" s="383"/>
      <c r="E179" s="251"/>
      <c r="F179" s="251"/>
      <c r="G179" s="410"/>
      <c r="H179" s="410"/>
      <c r="I179" s="410"/>
      <c r="J179" s="410"/>
      <c r="K179" s="410"/>
      <c r="L179" s="410"/>
      <c r="M179" s="410"/>
      <c r="N179" s="410"/>
      <c r="O179" s="410"/>
      <c r="P179" s="6"/>
      <c r="Q179" s="660"/>
      <c r="R179" s="661"/>
      <c r="S179" s="411"/>
    </row>
    <row r="180" ht="15.75" customHeight="1">
      <c r="A180" s="659"/>
      <c r="B180" s="251"/>
      <c r="C180" s="251"/>
      <c r="D180" s="383"/>
      <c r="E180" s="251"/>
      <c r="F180" s="251"/>
      <c r="G180" s="410"/>
      <c r="H180" s="410"/>
      <c r="I180" s="410"/>
      <c r="J180" s="410"/>
      <c r="K180" s="410"/>
      <c r="L180" s="410"/>
      <c r="M180" s="410"/>
      <c r="N180" s="410"/>
      <c r="O180" s="410"/>
      <c r="P180" s="6"/>
      <c r="Q180" s="660"/>
      <c r="R180" s="661"/>
      <c r="S180" s="411"/>
    </row>
    <row r="181" ht="15.75" customHeight="1">
      <c r="A181" s="659"/>
      <c r="B181" s="251"/>
      <c r="C181" s="251"/>
      <c r="D181" s="383"/>
      <c r="E181" s="251"/>
      <c r="F181" s="251"/>
      <c r="G181" s="410"/>
      <c r="H181" s="410"/>
      <c r="I181" s="410"/>
      <c r="J181" s="410"/>
      <c r="K181" s="410"/>
      <c r="L181" s="410"/>
      <c r="M181" s="410"/>
      <c r="N181" s="410"/>
      <c r="O181" s="410"/>
      <c r="P181" s="6"/>
      <c r="Q181" s="660"/>
      <c r="R181" s="661"/>
      <c r="S181" s="411"/>
    </row>
    <row r="182" ht="15.75" customHeight="1">
      <c r="A182" s="659"/>
      <c r="B182" s="251"/>
      <c r="C182" s="251"/>
      <c r="D182" s="383"/>
      <c r="E182" s="251"/>
      <c r="F182" s="251"/>
      <c r="G182" s="410"/>
      <c r="H182" s="410"/>
      <c r="I182" s="410"/>
      <c r="J182" s="410"/>
      <c r="K182" s="410"/>
      <c r="L182" s="410"/>
      <c r="M182" s="410"/>
      <c r="N182" s="410"/>
      <c r="O182" s="410"/>
      <c r="P182" s="6"/>
      <c r="Q182" s="660"/>
      <c r="R182" s="661"/>
      <c r="S182" s="411"/>
    </row>
    <row r="183" ht="15.75" customHeight="1">
      <c r="A183" s="659"/>
      <c r="B183" s="251"/>
      <c r="C183" s="251"/>
      <c r="D183" s="383"/>
      <c r="E183" s="251"/>
      <c r="F183" s="251"/>
      <c r="G183" s="410"/>
      <c r="H183" s="410"/>
      <c r="I183" s="410"/>
      <c r="J183" s="410"/>
      <c r="K183" s="410"/>
      <c r="L183" s="410"/>
      <c r="M183" s="410"/>
      <c r="N183" s="410"/>
      <c r="O183" s="410"/>
      <c r="P183" s="6"/>
      <c r="Q183" s="660"/>
      <c r="R183" s="661"/>
      <c r="S183" s="411"/>
    </row>
    <row r="184" ht="15.75" customHeight="1">
      <c r="A184" s="659"/>
      <c r="B184" s="251"/>
      <c r="C184" s="251"/>
      <c r="D184" s="383"/>
      <c r="E184" s="251"/>
      <c r="F184" s="251"/>
      <c r="G184" s="410"/>
      <c r="H184" s="410"/>
      <c r="I184" s="410"/>
      <c r="J184" s="410"/>
      <c r="K184" s="410"/>
      <c r="L184" s="410"/>
      <c r="M184" s="410"/>
      <c r="N184" s="410"/>
      <c r="O184" s="410"/>
      <c r="P184" s="6"/>
      <c r="Q184" s="660"/>
      <c r="R184" s="661"/>
      <c r="S184" s="411"/>
    </row>
    <row r="185" ht="15.75" customHeight="1">
      <c r="A185" s="659"/>
      <c r="B185" s="251"/>
      <c r="C185" s="251"/>
      <c r="D185" s="383"/>
      <c r="E185" s="251"/>
      <c r="F185" s="251"/>
      <c r="G185" s="410"/>
      <c r="H185" s="410"/>
      <c r="I185" s="410"/>
      <c r="J185" s="410"/>
      <c r="K185" s="410"/>
      <c r="L185" s="410"/>
      <c r="M185" s="410"/>
      <c r="N185" s="410"/>
      <c r="O185" s="410"/>
      <c r="P185" s="6"/>
      <c r="Q185" s="660"/>
      <c r="R185" s="661"/>
      <c r="S185" s="411"/>
    </row>
    <row r="186" ht="15.75" customHeight="1">
      <c r="A186" s="659"/>
      <c r="B186" s="251"/>
      <c r="C186" s="251"/>
      <c r="D186" s="383"/>
      <c r="E186" s="251"/>
      <c r="F186" s="251"/>
      <c r="G186" s="410"/>
      <c r="H186" s="410"/>
      <c r="I186" s="410"/>
      <c r="J186" s="410"/>
      <c r="K186" s="410"/>
      <c r="L186" s="410"/>
      <c r="M186" s="410"/>
      <c r="N186" s="410"/>
      <c r="O186" s="410"/>
      <c r="P186" s="6"/>
      <c r="Q186" s="660"/>
      <c r="R186" s="661"/>
      <c r="S186" s="411"/>
    </row>
    <row r="187" ht="15.75" customHeight="1">
      <c r="A187" s="659"/>
      <c r="B187" s="251"/>
      <c r="C187" s="251"/>
      <c r="D187" s="383"/>
      <c r="E187" s="251"/>
      <c r="F187" s="251"/>
      <c r="G187" s="410"/>
      <c r="H187" s="410"/>
      <c r="I187" s="410"/>
      <c r="J187" s="410"/>
      <c r="K187" s="410"/>
      <c r="L187" s="410"/>
      <c r="M187" s="410"/>
      <c r="N187" s="410"/>
      <c r="O187" s="410"/>
      <c r="P187" s="6"/>
      <c r="Q187" s="660"/>
      <c r="R187" s="661"/>
      <c r="S187" s="411"/>
    </row>
    <row r="188" ht="15.75" customHeight="1">
      <c r="A188" s="659"/>
      <c r="B188" s="251"/>
      <c r="C188" s="251"/>
      <c r="D188" s="383"/>
      <c r="E188" s="251"/>
      <c r="F188" s="251"/>
      <c r="G188" s="410"/>
      <c r="H188" s="410"/>
      <c r="I188" s="410"/>
      <c r="J188" s="410"/>
      <c r="K188" s="410"/>
      <c r="L188" s="410"/>
      <c r="M188" s="410"/>
      <c r="N188" s="410"/>
      <c r="O188" s="410"/>
      <c r="P188" s="6"/>
      <c r="Q188" s="660"/>
      <c r="R188" s="661"/>
      <c r="S188" s="411"/>
    </row>
    <row r="189" ht="15.75" customHeight="1">
      <c r="A189" s="659"/>
      <c r="B189" s="251"/>
      <c r="C189" s="251"/>
      <c r="D189" s="383"/>
      <c r="E189" s="251"/>
      <c r="F189" s="251"/>
      <c r="G189" s="410"/>
      <c r="H189" s="410"/>
      <c r="I189" s="410"/>
      <c r="J189" s="410"/>
      <c r="K189" s="410"/>
      <c r="L189" s="410"/>
      <c r="M189" s="410"/>
      <c r="N189" s="410"/>
      <c r="O189" s="410"/>
      <c r="P189" s="6"/>
      <c r="Q189" s="660"/>
      <c r="R189" s="661"/>
      <c r="S189" s="411"/>
    </row>
    <row r="190" ht="15.75" customHeight="1">
      <c r="A190" s="659"/>
      <c r="B190" s="251"/>
      <c r="C190" s="251"/>
      <c r="D190" s="383"/>
      <c r="E190" s="251"/>
      <c r="F190" s="251"/>
      <c r="G190" s="410"/>
      <c r="H190" s="410"/>
      <c r="I190" s="410"/>
      <c r="J190" s="410"/>
      <c r="K190" s="410"/>
      <c r="L190" s="410"/>
      <c r="M190" s="410"/>
      <c r="N190" s="410"/>
      <c r="O190" s="410"/>
      <c r="P190" s="6"/>
      <c r="Q190" s="660"/>
      <c r="R190" s="661"/>
      <c r="S190" s="411"/>
    </row>
    <row r="191" ht="15.75" customHeight="1">
      <c r="A191" s="659"/>
      <c r="B191" s="251"/>
      <c r="C191" s="251"/>
      <c r="D191" s="383"/>
      <c r="E191" s="251"/>
      <c r="F191" s="251"/>
      <c r="G191" s="410"/>
      <c r="H191" s="410"/>
      <c r="I191" s="410"/>
      <c r="J191" s="410"/>
      <c r="K191" s="410"/>
      <c r="L191" s="410"/>
      <c r="M191" s="410"/>
      <c r="N191" s="410"/>
      <c r="O191" s="410"/>
      <c r="P191" s="6"/>
      <c r="Q191" s="660"/>
      <c r="R191" s="661"/>
      <c r="S191" s="411"/>
    </row>
    <row r="192" ht="15.75" customHeight="1">
      <c r="A192" s="659"/>
      <c r="B192" s="251"/>
      <c r="C192" s="251"/>
      <c r="D192" s="383"/>
      <c r="E192" s="251"/>
      <c r="F192" s="251"/>
      <c r="G192" s="410"/>
      <c r="H192" s="410"/>
      <c r="I192" s="410"/>
      <c r="J192" s="410"/>
      <c r="K192" s="410"/>
      <c r="L192" s="410"/>
      <c r="M192" s="410"/>
      <c r="N192" s="410"/>
      <c r="O192" s="410"/>
      <c r="P192" s="6"/>
      <c r="Q192" s="660"/>
      <c r="R192" s="661"/>
      <c r="S192" s="411"/>
    </row>
    <row r="193" ht="15.75" customHeight="1">
      <c r="A193" s="659"/>
      <c r="B193" s="251"/>
      <c r="C193" s="251"/>
      <c r="D193" s="383"/>
      <c r="E193" s="251"/>
      <c r="F193" s="251"/>
      <c r="G193" s="410"/>
      <c r="H193" s="410"/>
      <c r="I193" s="410"/>
      <c r="J193" s="410"/>
      <c r="K193" s="410"/>
      <c r="L193" s="410"/>
      <c r="M193" s="410"/>
      <c r="N193" s="410"/>
      <c r="O193" s="410"/>
      <c r="P193" s="6"/>
      <c r="Q193" s="660"/>
      <c r="R193" s="661"/>
      <c r="S193" s="411"/>
    </row>
    <row r="194" ht="15.75" customHeight="1">
      <c r="A194" s="659"/>
      <c r="B194" s="251"/>
      <c r="C194" s="251"/>
      <c r="D194" s="383"/>
      <c r="E194" s="251"/>
      <c r="F194" s="251"/>
      <c r="G194" s="410"/>
      <c r="H194" s="410"/>
      <c r="I194" s="410"/>
      <c r="J194" s="410"/>
      <c r="K194" s="410"/>
      <c r="L194" s="410"/>
      <c r="M194" s="410"/>
      <c r="N194" s="410"/>
      <c r="O194" s="410"/>
      <c r="P194" s="6"/>
      <c r="Q194" s="660"/>
      <c r="R194" s="661"/>
      <c r="S194" s="411"/>
    </row>
    <row r="195" ht="15.75" customHeight="1">
      <c r="A195" s="659"/>
      <c r="B195" s="251"/>
      <c r="C195" s="251"/>
      <c r="D195" s="383"/>
      <c r="E195" s="251"/>
      <c r="F195" s="251"/>
      <c r="G195" s="410"/>
      <c r="H195" s="410"/>
      <c r="I195" s="410"/>
      <c r="J195" s="410"/>
      <c r="K195" s="410"/>
      <c r="L195" s="410"/>
      <c r="M195" s="410"/>
      <c r="N195" s="410"/>
      <c r="O195" s="410"/>
      <c r="P195" s="6"/>
      <c r="Q195" s="660"/>
      <c r="R195" s="661"/>
      <c r="S195" s="411"/>
    </row>
    <row r="196" ht="15.75" customHeight="1">
      <c r="A196" s="659"/>
      <c r="B196" s="251"/>
      <c r="C196" s="251"/>
      <c r="D196" s="383"/>
      <c r="E196" s="251"/>
      <c r="F196" s="251"/>
      <c r="G196" s="410"/>
      <c r="H196" s="410"/>
      <c r="I196" s="410"/>
      <c r="J196" s="410"/>
      <c r="K196" s="410"/>
      <c r="L196" s="410"/>
      <c r="M196" s="410"/>
      <c r="N196" s="410"/>
      <c r="O196" s="410"/>
      <c r="P196" s="6"/>
      <c r="Q196" s="660"/>
      <c r="R196" s="661"/>
      <c r="S196" s="411"/>
    </row>
    <row r="197" ht="15.75" customHeight="1">
      <c r="A197" s="659"/>
      <c r="B197" s="251"/>
      <c r="C197" s="251"/>
      <c r="D197" s="383"/>
      <c r="E197" s="251"/>
      <c r="F197" s="251"/>
      <c r="G197" s="410"/>
      <c r="H197" s="410"/>
      <c r="I197" s="410"/>
      <c r="J197" s="410"/>
      <c r="K197" s="410"/>
      <c r="L197" s="410"/>
      <c r="M197" s="410"/>
      <c r="N197" s="410"/>
      <c r="O197" s="410"/>
      <c r="P197" s="6"/>
      <c r="Q197" s="660"/>
      <c r="R197" s="661"/>
      <c r="S197" s="411"/>
    </row>
    <row r="198" ht="15.75" customHeight="1">
      <c r="A198" s="659"/>
      <c r="B198" s="251"/>
      <c r="C198" s="251"/>
      <c r="D198" s="383"/>
      <c r="E198" s="251"/>
      <c r="F198" s="251"/>
      <c r="G198" s="410"/>
      <c r="H198" s="410"/>
      <c r="I198" s="410"/>
      <c r="J198" s="410"/>
      <c r="K198" s="410"/>
      <c r="L198" s="410"/>
      <c r="M198" s="410"/>
      <c r="N198" s="410"/>
      <c r="O198" s="410"/>
      <c r="P198" s="6"/>
      <c r="Q198" s="660"/>
      <c r="R198" s="661"/>
      <c r="S198" s="411"/>
    </row>
    <row r="199" ht="15.75" customHeight="1">
      <c r="A199" s="659"/>
      <c r="B199" s="251"/>
      <c r="C199" s="251"/>
      <c r="D199" s="383"/>
      <c r="E199" s="251"/>
      <c r="F199" s="251"/>
      <c r="G199" s="410"/>
      <c r="H199" s="410"/>
      <c r="I199" s="410"/>
      <c r="J199" s="410"/>
      <c r="K199" s="410"/>
      <c r="L199" s="410"/>
      <c r="M199" s="410"/>
      <c r="N199" s="410"/>
      <c r="O199" s="410"/>
      <c r="P199" s="6"/>
      <c r="Q199" s="660"/>
      <c r="R199" s="661"/>
      <c r="S199" s="411"/>
    </row>
    <row r="200" ht="15.75" customHeight="1">
      <c r="A200" s="659"/>
      <c r="B200" s="251"/>
      <c r="C200" s="251"/>
      <c r="D200" s="383"/>
      <c r="E200" s="251"/>
      <c r="F200" s="251"/>
      <c r="G200" s="410"/>
      <c r="H200" s="410"/>
      <c r="I200" s="410"/>
      <c r="J200" s="410"/>
      <c r="K200" s="410"/>
      <c r="L200" s="410"/>
      <c r="M200" s="410"/>
      <c r="N200" s="410"/>
      <c r="O200" s="410"/>
      <c r="P200" s="6"/>
      <c r="Q200" s="660"/>
      <c r="R200" s="661"/>
      <c r="S200" s="411"/>
    </row>
    <row r="201" ht="15.75" customHeight="1">
      <c r="A201" s="659"/>
      <c r="B201" s="251"/>
      <c r="C201" s="251"/>
      <c r="D201" s="383"/>
      <c r="E201" s="251"/>
      <c r="F201" s="251"/>
      <c r="G201" s="410"/>
      <c r="H201" s="410"/>
      <c r="I201" s="410"/>
      <c r="J201" s="410"/>
      <c r="K201" s="410"/>
      <c r="L201" s="410"/>
      <c r="M201" s="410"/>
      <c r="N201" s="410"/>
      <c r="O201" s="410"/>
      <c r="P201" s="6"/>
      <c r="Q201" s="660"/>
      <c r="R201" s="661"/>
      <c r="S201" s="411"/>
    </row>
    <row r="202" ht="15.75" customHeight="1">
      <c r="A202" s="659"/>
      <c r="B202" s="251"/>
      <c r="C202" s="251"/>
      <c r="D202" s="383"/>
      <c r="E202" s="251"/>
      <c r="F202" s="251"/>
      <c r="G202" s="410"/>
      <c r="H202" s="410"/>
      <c r="I202" s="410"/>
      <c r="J202" s="410"/>
      <c r="K202" s="410"/>
      <c r="L202" s="410"/>
      <c r="M202" s="410"/>
      <c r="N202" s="410"/>
      <c r="O202" s="410"/>
      <c r="P202" s="6"/>
      <c r="Q202" s="660"/>
      <c r="R202" s="661"/>
      <c r="S202" s="411"/>
    </row>
    <row r="203" ht="15.75" customHeight="1">
      <c r="A203" s="659"/>
      <c r="B203" s="251"/>
      <c r="C203" s="251"/>
      <c r="D203" s="383"/>
      <c r="E203" s="251"/>
      <c r="F203" s="251"/>
      <c r="G203" s="410"/>
      <c r="H203" s="410"/>
      <c r="I203" s="410"/>
      <c r="J203" s="410"/>
      <c r="K203" s="410"/>
      <c r="L203" s="410"/>
      <c r="M203" s="410"/>
      <c r="N203" s="410"/>
      <c r="O203" s="410"/>
      <c r="P203" s="6"/>
      <c r="Q203" s="660"/>
      <c r="R203" s="661"/>
      <c r="S203" s="411"/>
    </row>
    <row r="204" ht="15.75" customHeight="1">
      <c r="A204" s="659"/>
      <c r="B204" s="251"/>
      <c r="C204" s="251"/>
      <c r="D204" s="383"/>
      <c r="E204" s="251"/>
      <c r="F204" s="251"/>
      <c r="G204" s="410"/>
      <c r="H204" s="410"/>
      <c r="I204" s="410"/>
      <c r="J204" s="410"/>
      <c r="K204" s="410"/>
      <c r="L204" s="410"/>
      <c r="M204" s="410"/>
      <c r="N204" s="410"/>
      <c r="O204" s="410"/>
      <c r="P204" s="6"/>
      <c r="Q204" s="660"/>
      <c r="R204" s="661"/>
      <c r="S204" s="411"/>
    </row>
    <row r="205" ht="15.75" customHeight="1">
      <c r="A205" s="659"/>
      <c r="B205" s="251"/>
      <c r="C205" s="251"/>
      <c r="D205" s="383"/>
      <c r="E205" s="251"/>
      <c r="F205" s="251"/>
      <c r="G205" s="410"/>
      <c r="H205" s="410"/>
      <c r="I205" s="410"/>
      <c r="J205" s="410"/>
      <c r="K205" s="410"/>
      <c r="L205" s="410"/>
      <c r="M205" s="410"/>
      <c r="N205" s="410"/>
      <c r="O205" s="410"/>
      <c r="P205" s="6"/>
      <c r="Q205" s="660"/>
      <c r="R205" s="661"/>
      <c r="S205" s="411"/>
    </row>
    <row r="206" ht="15.75" customHeight="1">
      <c r="A206" s="659"/>
      <c r="B206" s="251"/>
      <c r="C206" s="251"/>
      <c r="D206" s="383"/>
      <c r="E206" s="251"/>
      <c r="F206" s="251"/>
      <c r="G206" s="410"/>
      <c r="H206" s="410"/>
      <c r="I206" s="410"/>
      <c r="J206" s="410"/>
      <c r="K206" s="410"/>
      <c r="L206" s="410"/>
      <c r="M206" s="410"/>
      <c r="N206" s="410"/>
      <c r="O206" s="410"/>
      <c r="P206" s="6"/>
      <c r="Q206" s="660"/>
      <c r="R206" s="661"/>
      <c r="S206" s="411"/>
    </row>
    <row r="207" ht="15.75" customHeight="1">
      <c r="A207" s="659"/>
      <c r="B207" s="251"/>
      <c r="C207" s="251"/>
      <c r="D207" s="383"/>
      <c r="E207" s="251"/>
      <c r="F207" s="251"/>
      <c r="G207" s="410"/>
      <c r="H207" s="410"/>
      <c r="I207" s="410"/>
      <c r="J207" s="410"/>
      <c r="K207" s="410"/>
      <c r="L207" s="410"/>
      <c r="M207" s="410"/>
      <c r="N207" s="410"/>
      <c r="O207" s="410"/>
      <c r="P207" s="6"/>
      <c r="Q207" s="660"/>
      <c r="R207" s="661"/>
      <c r="S207" s="411"/>
    </row>
    <row r="208" ht="15.75" customHeight="1">
      <c r="A208" s="659"/>
      <c r="B208" s="251"/>
      <c r="C208" s="251"/>
      <c r="D208" s="383"/>
      <c r="E208" s="251"/>
      <c r="F208" s="251"/>
      <c r="G208" s="410"/>
      <c r="H208" s="410"/>
      <c r="I208" s="410"/>
      <c r="J208" s="410"/>
      <c r="K208" s="410"/>
      <c r="L208" s="410"/>
      <c r="M208" s="410"/>
      <c r="N208" s="410"/>
      <c r="O208" s="410"/>
      <c r="P208" s="6"/>
      <c r="Q208" s="660"/>
      <c r="R208" s="661"/>
      <c r="S208" s="411"/>
    </row>
    <row r="209" ht="15.75" customHeight="1">
      <c r="A209" s="659"/>
      <c r="B209" s="251"/>
      <c r="C209" s="251"/>
      <c r="D209" s="383"/>
      <c r="E209" s="251"/>
      <c r="F209" s="251"/>
      <c r="G209" s="410"/>
      <c r="H209" s="410"/>
      <c r="I209" s="410"/>
      <c r="J209" s="410"/>
      <c r="K209" s="410"/>
      <c r="L209" s="410"/>
      <c r="M209" s="410"/>
      <c r="N209" s="410"/>
      <c r="O209" s="410"/>
      <c r="P209" s="6"/>
      <c r="Q209" s="660"/>
      <c r="R209" s="661"/>
      <c r="S209" s="411"/>
    </row>
    <row r="210" ht="15.75" customHeight="1">
      <c r="A210" s="659"/>
      <c r="B210" s="251"/>
      <c r="C210" s="251"/>
      <c r="D210" s="383"/>
      <c r="E210" s="251"/>
      <c r="F210" s="251"/>
      <c r="G210" s="410"/>
      <c r="H210" s="410"/>
      <c r="I210" s="410"/>
      <c r="J210" s="410"/>
      <c r="K210" s="410"/>
      <c r="L210" s="410"/>
      <c r="M210" s="410"/>
      <c r="N210" s="410"/>
      <c r="O210" s="410"/>
      <c r="P210" s="6"/>
      <c r="Q210" s="660"/>
      <c r="R210" s="661"/>
      <c r="S210" s="411"/>
    </row>
    <row r="211" ht="15.75" customHeight="1">
      <c r="A211" s="659"/>
      <c r="B211" s="251"/>
      <c r="C211" s="251"/>
      <c r="D211" s="383"/>
      <c r="E211" s="251"/>
      <c r="F211" s="251"/>
      <c r="G211" s="410"/>
      <c r="H211" s="410"/>
      <c r="I211" s="410"/>
      <c r="J211" s="410"/>
      <c r="K211" s="410"/>
      <c r="L211" s="410"/>
      <c r="M211" s="410"/>
      <c r="N211" s="410"/>
      <c r="O211" s="410"/>
      <c r="P211" s="6"/>
      <c r="Q211" s="660"/>
      <c r="R211" s="661"/>
      <c r="S211" s="411"/>
    </row>
    <row r="212" ht="15.75" customHeight="1">
      <c r="A212" s="659"/>
      <c r="B212" s="251"/>
      <c r="C212" s="251"/>
      <c r="D212" s="383"/>
      <c r="E212" s="251"/>
      <c r="F212" s="251"/>
      <c r="G212" s="410"/>
      <c r="H212" s="410"/>
      <c r="I212" s="410"/>
      <c r="J212" s="410"/>
      <c r="K212" s="410"/>
      <c r="L212" s="410"/>
      <c r="M212" s="410"/>
      <c r="N212" s="410"/>
      <c r="O212" s="410"/>
      <c r="P212" s="6"/>
      <c r="Q212" s="660"/>
      <c r="R212" s="661"/>
      <c r="S212" s="411"/>
    </row>
    <row r="213" ht="15.75" customHeight="1">
      <c r="A213" s="659"/>
      <c r="B213" s="251"/>
      <c r="C213" s="251"/>
      <c r="D213" s="383"/>
      <c r="E213" s="251"/>
      <c r="F213" s="251"/>
      <c r="G213" s="410"/>
      <c r="H213" s="410"/>
      <c r="I213" s="410"/>
      <c r="J213" s="410"/>
      <c r="K213" s="410"/>
      <c r="L213" s="410"/>
      <c r="M213" s="410"/>
      <c r="N213" s="410"/>
      <c r="O213" s="410"/>
      <c r="P213" s="6"/>
      <c r="Q213" s="660"/>
      <c r="R213" s="661"/>
      <c r="S213" s="411"/>
    </row>
    <row r="214" ht="15.75" customHeight="1">
      <c r="A214" s="659"/>
      <c r="B214" s="251"/>
      <c r="C214" s="251"/>
      <c r="D214" s="383"/>
      <c r="E214" s="251"/>
      <c r="F214" s="251"/>
      <c r="G214" s="410"/>
      <c r="H214" s="410"/>
      <c r="I214" s="410"/>
      <c r="J214" s="410"/>
      <c r="K214" s="410"/>
      <c r="L214" s="410"/>
      <c r="M214" s="410"/>
      <c r="N214" s="410"/>
      <c r="O214" s="410"/>
      <c r="P214" s="6"/>
      <c r="Q214" s="660"/>
      <c r="R214" s="661"/>
      <c r="S214" s="411"/>
    </row>
    <row r="215" ht="15.75" customHeight="1">
      <c r="A215" s="659"/>
      <c r="B215" s="251"/>
      <c r="C215" s="251"/>
      <c r="D215" s="383"/>
      <c r="E215" s="251"/>
      <c r="F215" s="251"/>
      <c r="G215" s="410"/>
      <c r="H215" s="410"/>
      <c r="I215" s="410"/>
      <c r="J215" s="410"/>
      <c r="K215" s="410"/>
      <c r="L215" s="410"/>
      <c r="M215" s="410"/>
      <c r="N215" s="410"/>
      <c r="O215" s="410"/>
      <c r="P215" s="6"/>
      <c r="Q215" s="660"/>
      <c r="R215" s="661"/>
      <c r="S215" s="411"/>
    </row>
    <row r="216" ht="15.75" customHeight="1">
      <c r="A216" s="659"/>
      <c r="B216" s="251"/>
      <c r="C216" s="251"/>
      <c r="D216" s="383"/>
      <c r="E216" s="251"/>
      <c r="F216" s="251"/>
      <c r="G216" s="410"/>
      <c r="H216" s="410"/>
      <c r="I216" s="410"/>
      <c r="J216" s="410"/>
      <c r="K216" s="410"/>
      <c r="L216" s="410"/>
      <c r="M216" s="410"/>
      <c r="N216" s="410"/>
      <c r="O216" s="410"/>
      <c r="P216" s="6"/>
      <c r="Q216" s="660"/>
      <c r="R216" s="661"/>
      <c r="S216" s="411"/>
    </row>
    <row r="217" ht="15.75" customHeight="1">
      <c r="A217" s="659"/>
      <c r="B217" s="251"/>
      <c r="C217" s="251"/>
      <c r="D217" s="383"/>
      <c r="E217" s="251"/>
      <c r="F217" s="251"/>
      <c r="G217" s="410"/>
      <c r="H217" s="410"/>
      <c r="I217" s="410"/>
      <c r="J217" s="410"/>
      <c r="K217" s="410"/>
      <c r="L217" s="410"/>
      <c r="M217" s="410"/>
      <c r="N217" s="410"/>
      <c r="O217" s="410"/>
      <c r="P217" s="6"/>
      <c r="Q217" s="660"/>
      <c r="R217" s="661"/>
      <c r="S217" s="411"/>
    </row>
    <row r="218" ht="15.75" customHeight="1">
      <c r="A218" s="659"/>
      <c r="B218" s="251"/>
      <c r="C218" s="251"/>
      <c r="D218" s="383"/>
      <c r="E218" s="251"/>
      <c r="F218" s="251"/>
      <c r="G218" s="410"/>
      <c r="H218" s="410"/>
      <c r="I218" s="410"/>
      <c r="J218" s="410"/>
      <c r="K218" s="410"/>
      <c r="L218" s="410"/>
      <c r="M218" s="410"/>
      <c r="N218" s="410"/>
      <c r="O218" s="410"/>
      <c r="P218" s="6"/>
      <c r="Q218" s="660"/>
      <c r="R218" s="661"/>
      <c r="S218" s="411"/>
    </row>
    <row r="219" ht="15.75" customHeight="1">
      <c r="A219" s="659"/>
      <c r="B219" s="251"/>
      <c r="C219" s="251"/>
      <c r="D219" s="383"/>
      <c r="E219" s="251"/>
      <c r="F219" s="251"/>
      <c r="G219" s="410"/>
      <c r="H219" s="410"/>
      <c r="I219" s="410"/>
      <c r="J219" s="410"/>
      <c r="K219" s="410"/>
      <c r="L219" s="410"/>
      <c r="M219" s="410"/>
      <c r="N219" s="410"/>
      <c r="O219" s="410"/>
      <c r="P219" s="6"/>
      <c r="Q219" s="660"/>
      <c r="R219" s="661"/>
      <c r="S219" s="411"/>
    </row>
    <row r="220" ht="15.75" customHeight="1">
      <c r="A220" s="659"/>
      <c r="B220" s="251"/>
      <c r="C220" s="251"/>
      <c r="D220" s="383"/>
      <c r="E220" s="251"/>
      <c r="F220" s="251"/>
      <c r="G220" s="410"/>
      <c r="H220" s="410"/>
      <c r="I220" s="410"/>
      <c r="J220" s="410"/>
      <c r="K220" s="410"/>
      <c r="L220" s="410"/>
      <c r="M220" s="410"/>
      <c r="N220" s="410"/>
      <c r="O220" s="410"/>
      <c r="P220" s="6"/>
      <c r="Q220" s="660"/>
      <c r="R220" s="661"/>
      <c r="S220" s="411"/>
    </row>
    <row r="221" ht="15.75" customHeight="1">
      <c r="A221" s="659"/>
      <c r="B221" s="251"/>
      <c r="C221" s="251"/>
      <c r="D221" s="383"/>
      <c r="E221" s="251"/>
      <c r="F221" s="251"/>
      <c r="G221" s="410"/>
      <c r="H221" s="410"/>
      <c r="I221" s="410"/>
      <c r="J221" s="410"/>
      <c r="K221" s="410"/>
      <c r="L221" s="410"/>
      <c r="M221" s="410"/>
      <c r="N221" s="410"/>
      <c r="O221" s="410"/>
      <c r="P221" s="6"/>
      <c r="Q221" s="660"/>
      <c r="R221" s="661"/>
      <c r="S221" s="411"/>
    </row>
    <row r="222" ht="15.75" customHeight="1">
      <c r="A222" s="659"/>
      <c r="B222" s="251"/>
      <c r="C222" s="251"/>
      <c r="D222" s="383"/>
      <c r="E222" s="251"/>
      <c r="F222" s="251"/>
      <c r="G222" s="410"/>
      <c r="H222" s="410"/>
      <c r="I222" s="410"/>
      <c r="J222" s="410"/>
      <c r="K222" s="410"/>
      <c r="L222" s="410"/>
      <c r="M222" s="410"/>
      <c r="N222" s="410"/>
      <c r="O222" s="410"/>
      <c r="P222" s="6"/>
      <c r="Q222" s="660"/>
      <c r="R222" s="661"/>
      <c r="S222" s="411"/>
    </row>
    <row r="223" ht="15.75" customHeight="1">
      <c r="A223" s="659"/>
      <c r="B223" s="251"/>
      <c r="C223" s="251"/>
      <c r="D223" s="383"/>
      <c r="E223" s="251"/>
      <c r="F223" s="251"/>
      <c r="G223" s="410"/>
      <c r="H223" s="410"/>
      <c r="I223" s="410"/>
      <c r="J223" s="410"/>
      <c r="K223" s="410"/>
      <c r="L223" s="410"/>
      <c r="M223" s="410"/>
      <c r="N223" s="410"/>
      <c r="O223" s="410"/>
      <c r="P223" s="6"/>
      <c r="Q223" s="660"/>
      <c r="R223" s="661"/>
      <c r="S223" s="411"/>
    </row>
    <row r="224" ht="15.75" customHeight="1">
      <c r="A224" s="659"/>
      <c r="B224" s="251"/>
      <c r="C224" s="251"/>
      <c r="D224" s="383"/>
      <c r="E224" s="251"/>
      <c r="F224" s="251"/>
      <c r="G224" s="410"/>
      <c r="H224" s="410"/>
      <c r="I224" s="410"/>
      <c r="J224" s="410"/>
      <c r="K224" s="410"/>
      <c r="L224" s="410"/>
      <c r="M224" s="410"/>
      <c r="N224" s="410"/>
      <c r="O224" s="410"/>
      <c r="P224" s="6"/>
      <c r="Q224" s="660"/>
      <c r="R224" s="661"/>
      <c r="S224" s="411"/>
    </row>
    <row r="225" ht="15.75" customHeight="1">
      <c r="A225" s="659"/>
      <c r="B225" s="251"/>
      <c r="C225" s="251"/>
      <c r="D225" s="383"/>
      <c r="E225" s="251"/>
      <c r="F225" s="251"/>
      <c r="G225" s="410"/>
      <c r="H225" s="410"/>
      <c r="I225" s="410"/>
      <c r="J225" s="410"/>
      <c r="K225" s="410"/>
      <c r="L225" s="410"/>
      <c r="M225" s="410"/>
      <c r="N225" s="410"/>
      <c r="O225" s="410"/>
      <c r="P225" s="6"/>
      <c r="Q225" s="660"/>
      <c r="R225" s="661"/>
      <c r="S225" s="411"/>
    </row>
    <row r="226" ht="15.75" customHeight="1">
      <c r="A226" s="659"/>
      <c r="B226" s="251"/>
      <c r="C226" s="251"/>
      <c r="D226" s="383"/>
      <c r="E226" s="251"/>
      <c r="F226" s="251"/>
      <c r="G226" s="410"/>
      <c r="H226" s="410"/>
      <c r="I226" s="410"/>
      <c r="J226" s="410"/>
      <c r="K226" s="410"/>
      <c r="L226" s="410"/>
      <c r="M226" s="410"/>
      <c r="N226" s="410"/>
      <c r="O226" s="410"/>
      <c r="P226" s="6"/>
      <c r="Q226" s="660"/>
      <c r="R226" s="661"/>
      <c r="S226" s="411"/>
    </row>
    <row r="227" ht="15.75" customHeight="1">
      <c r="A227" s="659"/>
      <c r="B227" s="251"/>
      <c r="C227" s="251"/>
      <c r="D227" s="383"/>
      <c r="E227" s="251"/>
      <c r="F227" s="251"/>
      <c r="G227" s="410"/>
      <c r="H227" s="410"/>
      <c r="I227" s="410"/>
      <c r="J227" s="410"/>
      <c r="K227" s="410"/>
      <c r="L227" s="410"/>
      <c r="M227" s="410"/>
      <c r="N227" s="410"/>
      <c r="O227" s="410"/>
      <c r="P227" s="6"/>
      <c r="Q227" s="660"/>
      <c r="R227" s="661"/>
      <c r="S227" s="411"/>
    </row>
    <row r="228" ht="15.75" customHeight="1">
      <c r="A228" s="659"/>
      <c r="B228" s="251"/>
      <c r="C228" s="251"/>
      <c r="D228" s="383"/>
      <c r="E228" s="251"/>
      <c r="F228" s="251"/>
      <c r="G228" s="410"/>
      <c r="H228" s="410"/>
      <c r="I228" s="410"/>
      <c r="J228" s="410"/>
      <c r="K228" s="410"/>
      <c r="L228" s="410"/>
      <c r="M228" s="410"/>
      <c r="N228" s="410"/>
      <c r="O228" s="410"/>
      <c r="P228" s="6"/>
      <c r="Q228" s="660"/>
      <c r="R228" s="661"/>
      <c r="S228" s="411"/>
    </row>
    <row r="229" ht="15.75" customHeight="1">
      <c r="A229" s="659"/>
      <c r="B229" s="251"/>
      <c r="C229" s="251"/>
      <c r="D229" s="383"/>
      <c r="E229" s="251"/>
      <c r="F229" s="251"/>
      <c r="G229" s="410"/>
      <c r="H229" s="410"/>
      <c r="I229" s="410"/>
      <c r="J229" s="410"/>
      <c r="K229" s="410"/>
      <c r="L229" s="410"/>
      <c r="M229" s="410"/>
      <c r="N229" s="410"/>
      <c r="O229" s="410"/>
      <c r="P229" s="6"/>
      <c r="Q229" s="660"/>
      <c r="R229" s="661"/>
      <c r="S229" s="411"/>
    </row>
    <row r="230" ht="15.75" customHeight="1">
      <c r="A230" s="659"/>
      <c r="B230" s="251"/>
      <c r="C230" s="251"/>
      <c r="D230" s="383"/>
      <c r="E230" s="251"/>
      <c r="F230" s="251"/>
      <c r="G230" s="410"/>
      <c r="H230" s="410"/>
      <c r="I230" s="410"/>
      <c r="J230" s="410"/>
      <c r="K230" s="410"/>
      <c r="L230" s="410"/>
      <c r="M230" s="410"/>
      <c r="N230" s="410"/>
      <c r="O230" s="410"/>
      <c r="P230" s="6"/>
      <c r="Q230" s="660"/>
      <c r="R230" s="661"/>
      <c r="S230" s="411"/>
    </row>
    <row r="231" ht="15.75" customHeight="1">
      <c r="A231" s="659"/>
      <c r="B231" s="251"/>
      <c r="C231" s="251"/>
      <c r="D231" s="383"/>
      <c r="E231" s="251"/>
      <c r="F231" s="251"/>
      <c r="G231" s="410"/>
      <c r="H231" s="410"/>
      <c r="I231" s="410"/>
      <c r="J231" s="410"/>
      <c r="K231" s="410"/>
      <c r="L231" s="410"/>
      <c r="M231" s="410"/>
      <c r="N231" s="410"/>
      <c r="O231" s="410"/>
      <c r="P231" s="6"/>
      <c r="Q231" s="660"/>
      <c r="R231" s="661"/>
      <c r="S231" s="411"/>
    </row>
    <row r="232" ht="15.75" customHeight="1">
      <c r="A232" s="659"/>
      <c r="B232" s="251"/>
      <c r="C232" s="251"/>
      <c r="D232" s="383"/>
      <c r="E232" s="251"/>
      <c r="F232" s="251"/>
      <c r="G232" s="410"/>
      <c r="H232" s="410"/>
      <c r="I232" s="410"/>
      <c r="J232" s="410"/>
      <c r="K232" s="410"/>
      <c r="L232" s="410"/>
      <c r="M232" s="410"/>
      <c r="N232" s="410"/>
      <c r="O232" s="410"/>
      <c r="P232" s="6"/>
      <c r="Q232" s="660"/>
      <c r="R232" s="661"/>
      <c r="S232" s="411"/>
    </row>
    <row r="233" ht="15.75" customHeight="1">
      <c r="A233" s="659"/>
      <c r="B233" s="251"/>
      <c r="C233" s="251"/>
      <c r="D233" s="383"/>
      <c r="E233" s="251"/>
      <c r="F233" s="251"/>
      <c r="G233" s="410"/>
      <c r="H233" s="410"/>
      <c r="I233" s="410"/>
      <c r="J233" s="410"/>
      <c r="K233" s="410"/>
      <c r="L233" s="410"/>
      <c r="M233" s="410"/>
      <c r="N233" s="410"/>
      <c r="O233" s="410"/>
      <c r="P233" s="6"/>
      <c r="Q233" s="660"/>
      <c r="R233" s="661"/>
      <c r="S233" s="411"/>
    </row>
    <row r="234" ht="15.75" customHeight="1">
      <c r="A234" s="659"/>
      <c r="B234" s="251"/>
      <c r="C234" s="251"/>
      <c r="D234" s="383"/>
      <c r="E234" s="251"/>
      <c r="F234" s="251"/>
      <c r="G234" s="410"/>
      <c r="H234" s="410"/>
      <c r="I234" s="410"/>
      <c r="J234" s="410"/>
      <c r="K234" s="410"/>
      <c r="L234" s="410"/>
      <c r="M234" s="410"/>
      <c r="N234" s="410"/>
      <c r="O234" s="410"/>
      <c r="P234" s="6"/>
      <c r="Q234" s="660"/>
      <c r="R234" s="661"/>
      <c r="S234" s="411"/>
    </row>
    <row r="235" ht="15.75" customHeight="1">
      <c r="A235" s="659"/>
      <c r="B235" s="251"/>
      <c r="C235" s="251"/>
      <c r="D235" s="383"/>
      <c r="E235" s="251"/>
      <c r="F235" s="251"/>
      <c r="G235" s="410"/>
      <c r="H235" s="410"/>
      <c r="I235" s="410"/>
      <c r="J235" s="410"/>
      <c r="K235" s="410"/>
      <c r="L235" s="410"/>
      <c r="M235" s="410"/>
      <c r="N235" s="410"/>
      <c r="O235" s="410"/>
      <c r="P235" s="6"/>
      <c r="Q235" s="660"/>
      <c r="R235" s="661"/>
      <c r="S235" s="411"/>
    </row>
    <row r="236" ht="15.75" customHeight="1">
      <c r="A236" s="659"/>
      <c r="B236" s="251"/>
      <c r="C236" s="251"/>
      <c r="D236" s="383"/>
      <c r="E236" s="251"/>
      <c r="F236" s="251"/>
      <c r="G236" s="410"/>
      <c r="H236" s="410"/>
      <c r="I236" s="410"/>
      <c r="J236" s="410"/>
      <c r="K236" s="410"/>
      <c r="L236" s="410"/>
      <c r="M236" s="410"/>
      <c r="N236" s="410"/>
      <c r="O236" s="410"/>
      <c r="P236" s="6"/>
      <c r="Q236" s="660"/>
      <c r="R236" s="661"/>
      <c r="S236" s="411"/>
    </row>
    <row r="237" ht="15.75" customHeight="1">
      <c r="A237" s="659"/>
      <c r="B237" s="251"/>
      <c r="C237" s="251"/>
      <c r="D237" s="383"/>
      <c r="E237" s="251"/>
      <c r="F237" s="251"/>
      <c r="G237" s="410"/>
      <c r="H237" s="410"/>
      <c r="I237" s="410"/>
      <c r="J237" s="410"/>
      <c r="K237" s="410"/>
      <c r="L237" s="410"/>
      <c r="M237" s="410"/>
      <c r="N237" s="410"/>
      <c r="O237" s="410"/>
      <c r="P237" s="6"/>
      <c r="Q237" s="660"/>
      <c r="R237" s="661"/>
      <c r="S237" s="411"/>
    </row>
    <row r="238" ht="15.75" customHeight="1">
      <c r="P238" s="662"/>
      <c r="Q238" s="662"/>
    </row>
    <row r="239" ht="15.75" customHeight="1">
      <c r="P239" s="662"/>
      <c r="Q239" s="662"/>
    </row>
    <row r="240" ht="15.75" customHeight="1">
      <c r="P240" s="662"/>
      <c r="Q240" s="662"/>
    </row>
    <row r="241" ht="15.75" customHeight="1">
      <c r="P241" s="662"/>
      <c r="Q241" s="662"/>
    </row>
    <row r="242" ht="15.75" customHeight="1">
      <c r="P242" s="662"/>
      <c r="Q242" s="662"/>
    </row>
    <row r="243" ht="15.75" customHeight="1">
      <c r="P243" s="662"/>
      <c r="Q243" s="662"/>
    </row>
    <row r="244" ht="15.75" customHeight="1">
      <c r="P244" s="662"/>
      <c r="Q244" s="662"/>
    </row>
    <row r="245" ht="15.75" customHeight="1">
      <c r="P245" s="662"/>
      <c r="Q245" s="662"/>
    </row>
    <row r="246" ht="15.75" customHeight="1">
      <c r="P246" s="662"/>
      <c r="Q246" s="662"/>
    </row>
    <row r="247" ht="15.75" customHeight="1">
      <c r="P247" s="662"/>
      <c r="Q247" s="662"/>
    </row>
    <row r="248" ht="15.75" customHeight="1">
      <c r="P248" s="662"/>
      <c r="Q248" s="662"/>
    </row>
    <row r="249" ht="15.75" customHeight="1">
      <c r="P249" s="662"/>
      <c r="Q249" s="662"/>
    </row>
    <row r="250" ht="15.75" customHeight="1">
      <c r="P250" s="662"/>
      <c r="Q250" s="662"/>
    </row>
    <row r="251" ht="15.75" customHeight="1">
      <c r="P251" s="662"/>
      <c r="Q251" s="662"/>
    </row>
    <row r="252" ht="15.75" customHeight="1">
      <c r="P252" s="662"/>
      <c r="Q252" s="662"/>
    </row>
    <row r="253" ht="15.75" customHeight="1">
      <c r="P253" s="662"/>
      <c r="Q253" s="662"/>
    </row>
    <row r="254" ht="15.75" customHeight="1">
      <c r="P254" s="662"/>
      <c r="Q254" s="662"/>
    </row>
    <row r="255" ht="15.75" customHeight="1">
      <c r="P255" s="662"/>
      <c r="Q255" s="662"/>
    </row>
    <row r="256" ht="15.75" customHeight="1">
      <c r="P256" s="662"/>
      <c r="Q256" s="662"/>
    </row>
    <row r="257" ht="15.75" customHeight="1">
      <c r="P257" s="662"/>
      <c r="Q257" s="662"/>
    </row>
    <row r="258" ht="15.75" customHeight="1">
      <c r="P258" s="662"/>
      <c r="Q258" s="662"/>
    </row>
    <row r="259" ht="15.75" customHeight="1">
      <c r="P259" s="662"/>
      <c r="Q259" s="662"/>
    </row>
    <row r="260" ht="15.75" customHeight="1">
      <c r="P260" s="662"/>
      <c r="Q260" s="662"/>
    </row>
    <row r="261" ht="15.75" customHeight="1">
      <c r="P261" s="662"/>
      <c r="Q261" s="662"/>
    </row>
    <row r="262" ht="15.75" customHeight="1">
      <c r="P262" s="662"/>
      <c r="Q262" s="662"/>
    </row>
    <row r="263" ht="15.75" customHeight="1">
      <c r="P263" s="662"/>
      <c r="Q263" s="662"/>
    </row>
    <row r="264" ht="15.75" customHeight="1">
      <c r="P264" s="662"/>
      <c r="Q264" s="662"/>
    </row>
    <row r="265" ht="15.75" customHeight="1">
      <c r="P265" s="662"/>
      <c r="Q265" s="662"/>
    </row>
    <row r="266" ht="15.75" customHeight="1">
      <c r="P266" s="662"/>
      <c r="Q266" s="662"/>
    </row>
    <row r="267" ht="15.75" customHeight="1">
      <c r="P267" s="662"/>
      <c r="Q267" s="662"/>
    </row>
    <row r="268" ht="15.75" customHeight="1">
      <c r="P268" s="662"/>
      <c r="Q268" s="662"/>
    </row>
    <row r="269" ht="15.75" customHeight="1">
      <c r="P269" s="662"/>
      <c r="Q269" s="662"/>
    </row>
    <row r="270" ht="15.75" customHeight="1">
      <c r="P270" s="662"/>
      <c r="Q270" s="662"/>
    </row>
    <row r="271" ht="15.75" customHeight="1">
      <c r="P271" s="662"/>
      <c r="Q271" s="662"/>
    </row>
    <row r="272" ht="15.75" customHeight="1">
      <c r="P272" s="662"/>
      <c r="Q272" s="662"/>
    </row>
    <row r="273" ht="15.75" customHeight="1">
      <c r="P273" s="662"/>
      <c r="Q273" s="662"/>
    </row>
    <row r="274" ht="15.75" customHeight="1">
      <c r="P274" s="662"/>
      <c r="Q274" s="662"/>
    </row>
    <row r="275" ht="15.75" customHeight="1">
      <c r="P275" s="662"/>
      <c r="Q275" s="662"/>
    </row>
    <row r="276" ht="15.75" customHeight="1">
      <c r="P276" s="662"/>
      <c r="Q276" s="662"/>
    </row>
    <row r="277" ht="15.75" customHeight="1">
      <c r="P277" s="662"/>
      <c r="Q277" s="662"/>
    </row>
    <row r="278" ht="15.75" customHeight="1">
      <c r="P278" s="662"/>
      <c r="Q278" s="662"/>
    </row>
    <row r="279" ht="15.75" customHeight="1">
      <c r="P279" s="662"/>
      <c r="Q279" s="662"/>
    </row>
    <row r="280" ht="15.75" customHeight="1">
      <c r="P280" s="662"/>
      <c r="Q280" s="662"/>
    </row>
    <row r="281" ht="15.75" customHeight="1">
      <c r="P281" s="662"/>
      <c r="Q281" s="662"/>
    </row>
    <row r="282" ht="15.75" customHeight="1">
      <c r="P282" s="662"/>
      <c r="Q282" s="662"/>
    </row>
    <row r="283" ht="15.75" customHeight="1">
      <c r="P283" s="662"/>
      <c r="Q283" s="662"/>
    </row>
    <row r="284" ht="15.75" customHeight="1">
      <c r="P284" s="662"/>
      <c r="Q284" s="662"/>
    </row>
    <row r="285" ht="15.75" customHeight="1">
      <c r="P285" s="662"/>
      <c r="Q285" s="662"/>
    </row>
    <row r="286" ht="15.75" customHeight="1">
      <c r="P286" s="662"/>
      <c r="Q286" s="662"/>
    </row>
    <row r="287" ht="15.75" customHeight="1">
      <c r="P287" s="662"/>
      <c r="Q287" s="662"/>
    </row>
    <row r="288" ht="15.75" customHeight="1">
      <c r="P288" s="662"/>
      <c r="Q288" s="662"/>
    </row>
    <row r="289" ht="15.75" customHeight="1">
      <c r="P289" s="662"/>
      <c r="Q289" s="662"/>
    </row>
    <row r="290" ht="15.75" customHeight="1">
      <c r="P290" s="662"/>
      <c r="Q290" s="662"/>
    </row>
    <row r="291" ht="15.75" customHeight="1">
      <c r="P291" s="662"/>
      <c r="Q291" s="662"/>
    </row>
    <row r="292" ht="15.75" customHeight="1">
      <c r="P292" s="662"/>
      <c r="Q292" s="662"/>
    </row>
    <row r="293" ht="15.75" customHeight="1">
      <c r="P293" s="662"/>
      <c r="Q293" s="662"/>
    </row>
    <row r="294" ht="15.75" customHeight="1">
      <c r="P294" s="662"/>
      <c r="Q294" s="662"/>
    </row>
    <row r="295" ht="15.75" customHeight="1">
      <c r="P295" s="662"/>
      <c r="Q295" s="662"/>
    </row>
    <row r="296" ht="15.75" customHeight="1">
      <c r="P296" s="662"/>
      <c r="Q296" s="662"/>
    </row>
    <row r="297" ht="15.75" customHeight="1">
      <c r="P297" s="662"/>
      <c r="Q297" s="662"/>
    </row>
    <row r="298" ht="15.75" customHeight="1">
      <c r="P298" s="662"/>
      <c r="Q298" s="662"/>
    </row>
    <row r="299" ht="15.75" customHeight="1">
      <c r="P299" s="662"/>
      <c r="Q299" s="662"/>
    </row>
    <row r="300" ht="15.75" customHeight="1">
      <c r="P300" s="662"/>
      <c r="Q300" s="662"/>
    </row>
    <row r="301" ht="15.75" customHeight="1">
      <c r="P301" s="662"/>
      <c r="Q301" s="662"/>
    </row>
    <row r="302" ht="15.75" customHeight="1">
      <c r="P302" s="662"/>
      <c r="Q302" s="662"/>
    </row>
    <row r="303" ht="15.75" customHeight="1">
      <c r="P303" s="662"/>
      <c r="Q303" s="662"/>
    </row>
    <row r="304" ht="15.75" customHeight="1">
      <c r="P304" s="662"/>
      <c r="Q304" s="662"/>
    </row>
    <row r="305" ht="15.75" customHeight="1">
      <c r="P305" s="662"/>
      <c r="Q305" s="662"/>
    </row>
    <row r="306" ht="15.75" customHeight="1">
      <c r="P306" s="662"/>
      <c r="Q306" s="662"/>
    </row>
    <row r="307" ht="15.75" customHeight="1">
      <c r="P307" s="662"/>
      <c r="Q307" s="662"/>
    </row>
    <row r="308" ht="15.75" customHeight="1">
      <c r="P308" s="662"/>
      <c r="Q308" s="662"/>
    </row>
    <row r="309" ht="15.75" customHeight="1">
      <c r="P309" s="662"/>
      <c r="Q309" s="662"/>
    </row>
    <row r="310" ht="15.75" customHeight="1">
      <c r="P310" s="662"/>
      <c r="Q310" s="662"/>
    </row>
    <row r="311" ht="15.75" customHeight="1">
      <c r="P311" s="662"/>
      <c r="Q311" s="662"/>
    </row>
    <row r="312" ht="15.75" customHeight="1">
      <c r="P312" s="662"/>
      <c r="Q312" s="662"/>
    </row>
    <row r="313" ht="15.75" customHeight="1">
      <c r="P313" s="662"/>
      <c r="Q313" s="662"/>
    </row>
    <row r="314" ht="15.75" customHeight="1">
      <c r="P314" s="662"/>
      <c r="Q314" s="662"/>
    </row>
    <row r="315" ht="15.75" customHeight="1">
      <c r="P315" s="662"/>
      <c r="Q315" s="662"/>
    </row>
    <row r="316" ht="15.75" customHeight="1">
      <c r="P316" s="662"/>
      <c r="Q316" s="662"/>
    </row>
    <row r="317" ht="15.75" customHeight="1">
      <c r="P317" s="662"/>
      <c r="Q317" s="662"/>
    </row>
    <row r="318" ht="15.75" customHeight="1">
      <c r="P318" s="662"/>
      <c r="Q318" s="662"/>
    </row>
    <row r="319" ht="15.75" customHeight="1">
      <c r="P319" s="662"/>
      <c r="Q319" s="662"/>
    </row>
    <row r="320" ht="15.75" customHeight="1">
      <c r="P320" s="662"/>
      <c r="Q320" s="662"/>
    </row>
    <row r="321" ht="15.75" customHeight="1">
      <c r="P321" s="662"/>
      <c r="Q321" s="662"/>
    </row>
    <row r="322" ht="15.75" customHeight="1">
      <c r="P322" s="662"/>
      <c r="Q322" s="662"/>
    </row>
    <row r="323" ht="15.75" customHeight="1">
      <c r="P323" s="662"/>
      <c r="Q323" s="662"/>
    </row>
    <row r="324" ht="15.75" customHeight="1">
      <c r="P324" s="662"/>
      <c r="Q324" s="662"/>
    </row>
    <row r="325" ht="15.75" customHeight="1">
      <c r="P325" s="662"/>
      <c r="Q325" s="662"/>
    </row>
    <row r="326" ht="15.75" customHeight="1">
      <c r="P326" s="662"/>
      <c r="Q326" s="662"/>
    </row>
    <row r="327" ht="15.75" customHeight="1">
      <c r="P327" s="662"/>
      <c r="Q327" s="662"/>
    </row>
    <row r="328" ht="15.75" customHeight="1">
      <c r="P328" s="662"/>
      <c r="Q328" s="662"/>
    </row>
    <row r="329" ht="15.75" customHeight="1">
      <c r="P329" s="662"/>
      <c r="Q329" s="662"/>
    </row>
    <row r="330" ht="15.75" customHeight="1">
      <c r="P330" s="662"/>
      <c r="Q330" s="662"/>
    </row>
    <row r="331" ht="15.75" customHeight="1">
      <c r="P331" s="662"/>
      <c r="Q331" s="662"/>
    </row>
    <row r="332" ht="15.75" customHeight="1">
      <c r="P332" s="662"/>
      <c r="Q332" s="662"/>
    </row>
    <row r="333" ht="15.75" customHeight="1">
      <c r="P333" s="662"/>
      <c r="Q333" s="662"/>
    </row>
    <row r="334" ht="15.75" customHeight="1">
      <c r="P334" s="662"/>
      <c r="Q334" s="662"/>
    </row>
    <row r="335" ht="15.75" customHeight="1">
      <c r="P335" s="662"/>
      <c r="Q335" s="662"/>
    </row>
    <row r="336" ht="15.75" customHeight="1">
      <c r="P336" s="662"/>
      <c r="Q336" s="662"/>
    </row>
    <row r="337" ht="15.75" customHeight="1">
      <c r="P337" s="662"/>
      <c r="Q337" s="662"/>
    </row>
    <row r="338" ht="15.75" customHeight="1">
      <c r="P338" s="662"/>
      <c r="Q338" s="662"/>
    </row>
    <row r="339" ht="15.75" customHeight="1">
      <c r="P339" s="662"/>
      <c r="Q339" s="662"/>
    </row>
    <row r="340" ht="15.75" customHeight="1">
      <c r="P340" s="662"/>
      <c r="Q340" s="662"/>
    </row>
    <row r="341" ht="15.75" customHeight="1">
      <c r="P341" s="662"/>
      <c r="Q341" s="662"/>
    </row>
    <row r="342" ht="15.75" customHeight="1">
      <c r="P342" s="662"/>
      <c r="Q342" s="662"/>
    </row>
    <row r="343" ht="15.75" customHeight="1">
      <c r="P343" s="662"/>
      <c r="Q343" s="662"/>
    </row>
    <row r="344" ht="15.75" customHeight="1">
      <c r="P344" s="662"/>
      <c r="Q344" s="662"/>
    </row>
    <row r="345" ht="15.75" customHeight="1">
      <c r="P345" s="662"/>
      <c r="Q345" s="662"/>
    </row>
    <row r="346" ht="15.75" customHeight="1">
      <c r="P346" s="662"/>
      <c r="Q346" s="662"/>
    </row>
    <row r="347" ht="15.75" customHeight="1">
      <c r="P347" s="662"/>
      <c r="Q347" s="662"/>
    </row>
    <row r="348" ht="15.75" customHeight="1">
      <c r="P348" s="662"/>
      <c r="Q348" s="662"/>
    </row>
    <row r="349" ht="15.75" customHeight="1">
      <c r="P349" s="662"/>
      <c r="Q349" s="662"/>
    </row>
    <row r="350" ht="15.75" customHeight="1">
      <c r="P350" s="662"/>
      <c r="Q350" s="662"/>
    </row>
    <row r="351" ht="15.75" customHeight="1">
      <c r="P351" s="662"/>
      <c r="Q351" s="662"/>
    </row>
    <row r="352" ht="15.75" customHeight="1">
      <c r="P352" s="662"/>
      <c r="Q352" s="662"/>
    </row>
    <row r="353" ht="15.75" customHeight="1">
      <c r="P353" s="662"/>
      <c r="Q353" s="662"/>
    </row>
    <row r="354" ht="15.75" customHeight="1">
      <c r="P354" s="662"/>
      <c r="Q354" s="662"/>
    </row>
    <row r="355" ht="15.75" customHeight="1">
      <c r="P355" s="662"/>
      <c r="Q355" s="662"/>
    </row>
    <row r="356" ht="15.75" customHeight="1">
      <c r="P356" s="662"/>
      <c r="Q356" s="662"/>
    </row>
    <row r="357" ht="15.75" customHeight="1">
      <c r="P357" s="662"/>
      <c r="Q357" s="662"/>
    </row>
    <row r="358" ht="15.75" customHeight="1">
      <c r="P358" s="662"/>
      <c r="Q358" s="662"/>
    </row>
    <row r="359" ht="15.75" customHeight="1">
      <c r="P359" s="662"/>
      <c r="Q359" s="662"/>
    </row>
    <row r="360" ht="15.75" customHeight="1">
      <c r="P360" s="662"/>
      <c r="Q360" s="662"/>
    </row>
    <row r="361" ht="15.75" customHeight="1">
      <c r="P361" s="662"/>
      <c r="Q361" s="662"/>
    </row>
    <row r="362" ht="15.75" customHeight="1">
      <c r="P362" s="662"/>
      <c r="Q362" s="662"/>
    </row>
    <row r="363" ht="15.75" customHeight="1">
      <c r="P363" s="662"/>
      <c r="Q363" s="662"/>
    </row>
    <row r="364" ht="15.75" customHeight="1">
      <c r="P364" s="662"/>
      <c r="Q364" s="662"/>
    </row>
    <row r="365" ht="15.75" customHeight="1">
      <c r="P365" s="662"/>
      <c r="Q365" s="662"/>
    </row>
    <row r="366" ht="15.75" customHeight="1">
      <c r="P366" s="662"/>
      <c r="Q366" s="662"/>
    </row>
    <row r="367" ht="15.75" customHeight="1">
      <c r="P367" s="662"/>
      <c r="Q367" s="662"/>
    </row>
    <row r="368" ht="15.75" customHeight="1">
      <c r="P368" s="662"/>
      <c r="Q368" s="662"/>
    </row>
    <row r="369" ht="15.75" customHeight="1">
      <c r="P369" s="662"/>
      <c r="Q369" s="662"/>
    </row>
    <row r="370" ht="15.75" customHeight="1">
      <c r="P370" s="662"/>
      <c r="Q370" s="662"/>
    </row>
    <row r="371" ht="15.75" customHeight="1">
      <c r="P371" s="662"/>
      <c r="Q371" s="662"/>
    </row>
    <row r="372" ht="15.75" customHeight="1">
      <c r="P372" s="662"/>
      <c r="Q372" s="662"/>
    </row>
    <row r="373" ht="15.75" customHeight="1">
      <c r="P373" s="662"/>
      <c r="Q373" s="662"/>
    </row>
    <row r="374" ht="15.75" customHeight="1">
      <c r="P374" s="662"/>
      <c r="Q374" s="662"/>
    </row>
    <row r="375" ht="15.75" customHeight="1">
      <c r="P375" s="662"/>
      <c r="Q375" s="662"/>
    </row>
    <row r="376" ht="15.75" customHeight="1">
      <c r="P376" s="662"/>
      <c r="Q376" s="662"/>
    </row>
    <row r="377" ht="15.75" customHeight="1">
      <c r="P377" s="662"/>
      <c r="Q377" s="662"/>
    </row>
    <row r="378" ht="15.75" customHeight="1">
      <c r="P378" s="662"/>
      <c r="Q378" s="662"/>
    </row>
    <row r="379" ht="15.75" customHeight="1">
      <c r="P379" s="662"/>
      <c r="Q379" s="662"/>
    </row>
    <row r="380" ht="15.75" customHeight="1">
      <c r="P380" s="662"/>
      <c r="Q380" s="662"/>
    </row>
    <row r="381" ht="15.75" customHeight="1">
      <c r="P381" s="662"/>
      <c r="Q381" s="662"/>
    </row>
    <row r="382" ht="15.75" customHeight="1">
      <c r="P382" s="662"/>
      <c r="Q382" s="662"/>
    </row>
    <row r="383" ht="15.75" customHeight="1">
      <c r="P383" s="662"/>
      <c r="Q383" s="662"/>
    </row>
    <row r="384" ht="15.75" customHeight="1">
      <c r="P384" s="662"/>
      <c r="Q384" s="662"/>
    </row>
    <row r="385" ht="15.75" customHeight="1">
      <c r="P385" s="662"/>
      <c r="Q385" s="662"/>
    </row>
    <row r="386" ht="15.75" customHeight="1">
      <c r="P386" s="662"/>
      <c r="Q386" s="662"/>
    </row>
    <row r="387" ht="15.75" customHeight="1">
      <c r="P387" s="662"/>
      <c r="Q387" s="662"/>
    </row>
    <row r="388" ht="15.75" customHeight="1">
      <c r="P388" s="662"/>
      <c r="Q388" s="662"/>
    </row>
    <row r="389" ht="15.75" customHeight="1">
      <c r="P389" s="662"/>
      <c r="Q389" s="662"/>
    </row>
    <row r="390" ht="15.75" customHeight="1">
      <c r="P390" s="662"/>
      <c r="Q390" s="662"/>
    </row>
    <row r="391" ht="15.75" customHeight="1">
      <c r="P391" s="662"/>
      <c r="Q391" s="662"/>
    </row>
    <row r="392" ht="15.75" customHeight="1">
      <c r="P392" s="662"/>
      <c r="Q392" s="662"/>
    </row>
    <row r="393" ht="15.75" customHeight="1">
      <c r="P393" s="662"/>
      <c r="Q393" s="662"/>
    </row>
    <row r="394" ht="15.75" customHeight="1">
      <c r="P394" s="662"/>
      <c r="Q394" s="662"/>
    </row>
    <row r="395" ht="15.75" customHeight="1">
      <c r="P395" s="662"/>
      <c r="Q395" s="662"/>
    </row>
    <row r="396" ht="15.75" customHeight="1">
      <c r="P396" s="662"/>
      <c r="Q396" s="662"/>
    </row>
    <row r="397" ht="15.75" customHeight="1">
      <c r="P397" s="662"/>
      <c r="Q397" s="662"/>
    </row>
    <row r="398" ht="15.75" customHeight="1">
      <c r="P398" s="662"/>
      <c r="Q398" s="662"/>
    </row>
    <row r="399" ht="15.75" customHeight="1">
      <c r="P399" s="662"/>
      <c r="Q399" s="662"/>
    </row>
    <row r="400" ht="15.75" customHeight="1">
      <c r="P400" s="662"/>
      <c r="Q400" s="662"/>
    </row>
    <row r="401" ht="15.75" customHeight="1">
      <c r="P401" s="662"/>
      <c r="Q401" s="662"/>
    </row>
    <row r="402" ht="15.75" customHeight="1">
      <c r="P402" s="662"/>
      <c r="Q402" s="662"/>
    </row>
    <row r="403" ht="15.75" customHeight="1">
      <c r="P403" s="662"/>
      <c r="Q403" s="662"/>
    </row>
    <row r="404" ht="15.75" customHeight="1">
      <c r="P404" s="662"/>
      <c r="Q404" s="662"/>
    </row>
    <row r="405" ht="15.75" customHeight="1">
      <c r="P405" s="662"/>
      <c r="Q405" s="662"/>
    </row>
    <row r="406" ht="15.75" customHeight="1">
      <c r="P406" s="662"/>
      <c r="Q406" s="662"/>
    </row>
    <row r="407" ht="15.75" customHeight="1">
      <c r="P407" s="662"/>
      <c r="Q407" s="662"/>
    </row>
    <row r="408" ht="15.75" customHeight="1">
      <c r="P408" s="662"/>
      <c r="Q408" s="662"/>
    </row>
    <row r="409" ht="15.75" customHeight="1">
      <c r="P409" s="662"/>
      <c r="Q409" s="662"/>
    </row>
    <row r="410" ht="15.75" customHeight="1">
      <c r="P410" s="662"/>
      <c r="Q410" s="662"/>
    </row>
    <row r="411" ht="15.75" customHeight="1">
      <c r="P411" s="662"/>
      <c r="Q411" s="662"/>
    </row>
    <row r="412" ht="15.75" customHeight="1">
      <c r="P412" s="662"/>
      <c r="Q412" s="662"/>
    </row>
    <row r="413" ht="15.75" customHeight="1">
      <c r="P413" s="662"/>
      <c r="Q413" s="662"/>
    </row>
    <row r="414" ht="15.75" customHeight="1">
      <c r="P414" s="662"/>
      <c r="Q414" s="662"/>
    </row>
    <row r="415" ht="15.75" customHeight="1">
      <c r="P415" s="662"/>
      <c r="Q415" s="662"/>
    </row>
    <row r="416" ht="15.75" customHeight="1">
      <c r="P416" s="662"/>
      <c r="Q416" s="662"/>
    </row>
    <row r="417" ht="15.75" customHeight="1">
      <c r="P417" s="662"/>
      <c r="Q417" s="662"/>
    </row>
    <row r="418" ht="15.75" customHeight="1">
      <c r="P418" s="662"/>
      <c r="Q418" s="662"/>
    </row>
    <row r="419" ht="15.75" customHeight="1">
      <c r="P419" s="662"/>
      <c r="Q419" s="662"/>
    </row>
    <row r="420" ht="15.75" customHeight="1">
      <c r="P420" s="662"/>
      <c r="Q420" s="662"/>
    </row>
    <row r="421" ht="15.75" customHeight="1">
      <c r="P421" s="662"/>
      <c r="Q421" s="662"/>
    </row>
    <row r="422" ht="15.75" customHeight="1">
      <c r="P422" s="662"/>
      <c r="Q422" s="662"/>
    </row>
    <row r="423" ht="15.75" customHeight="1">
      <c r="P423" s="662"/>
      <c r="Q423" s="662"/>
    </row>
    <row r="424" ht="15.75" customHeight="1">
      <c r="P424" s="662"/>
      <c r="Q424" s="662"/>
    </row>
    <row r="425" ht="15.75" customHeight="1">
      <c r="P425" s="662"/>
      <c r="Q425" s="662"/>
    </row>
    <row r="426" ht="15.75" customHeight="1">
      <c r="P426" s="662"/>
      <c r="Q426" s="662"/>
    </row>
    <row r="427" ht="15.75" customHeight="1">
      <c r="P427" s="662"/>
      <c r="Q427" s="662"/>
    </row>
    <row r="428" ht="15.75" customHeight="1">
      <c r="P428" s="662"/>
      <c r="Q428" s="662"/>
    </row>
    <row r="429" ht="15.75" customHeight="1">
      <c r="P429" s="662"/>
      <c r="Q429" s="662"/>
    </row>
    <row r="430" ht="15.75" customHeight="1">
      <c r="P430" s="662"/>
      <c r="Q430" s="662"/>
    </row>
    <row r="431" ht="15.75" customHeight="1">
      <c r="P431" s="662"/>
      <c r="Q431" s="662"/>
    </row>
    <row r="432" ht="15.75" customHeight="1">
      <c r="P432" s="662"/>
      <c r="Q432" s="662"/>
    </row>
    <row r="433" ht="15.75" customHeight="1">
      <c r="P433" s="662"/>
      <c r="Q433" s="662"/>
    </row>
    <row r="434" ht="15.75" customHeight="1">
      <c r="P434" s="662"/>
      <c r="Q434" s="662"/>
    </row>
    <row r="435" ht="15.75" customHeight="1">
      <c r="P435" s="662"/>
      <c r="Q435" s="662"/>
    </row>
    <row r="436" ht="15.75" customHeight="1">
      <c r="P436" s="662"/>
      <c r="Q436" s="662"/>
    </row>
    <row r="437" ht="15.75" customHeight="1">
      <c r="P437" s="662"/>
      <c r="Q437" s="662"/>
    </row>
    <row r="438" ht="15.75" customHeight="1">
      <c r="P438" s="662"/>
      <c r="Q438" s="662"/>
    </row>
    <row r="439" ht="15.75" customHeight="1">
      <c r="P439" s="662"/>
      <c r="Q439" s="662"/>
    </row>
    <row r="440" ht="15.75" customHeight="1">
      <c r="P440" s="662"/>
      <c r="Q440" s="662"/>
    </row>
    <row r="441" ht="15.75" customHeight="1">
      <c r="P441" s="662"/>
      <c r="Q441" s="662"/>
    </row>
    <row r="442" ht="15.75" customHeight="1">
      <c r="P442" s="662"/>
      <c r="Q442" s="662"/>
    </row>
    <row r="443" ht="15.75" customHeight="1">
      <c r="P443" s="662"/>
      <c r="Q443" s="662"/>
    </row>
    <row r="444" ht="15.75" customHeight="1">
      <c r="P444" s="662"/>
      <c r="Q444" s="662"/>
    </row>
    <row r="445" ht="15.75" customHeight="1">
      <c r="P445" s="662"/>
      <c r="Q445" s="662"/>
    </row>
    <row r="446" ht="15.75" customHeight="1">
      <c r="P446" s="662"/>
      <c r="Q446" s="662"/>
    </row>
    <row r="447" ht="15.75" customHeight="1">
      <c r="P447" s="662"/>
      <c r="Q447" s="662"/>
    </row>
    <row r="448" ht="15.75" customHeight="1">
      <c r="P448" s="662"/>
      <c r="Q448" s="662"/>
    </row>
    <row r="449" ht="15.75" customHeight="1">
      <c r="P449" s="662"/>
      <c r="Q449" s="662"/>
    </row>
    <row r="450" ht="15.75" customHeight="1">
      <c r="P450" s="662"/>
      <c r="Q450" s="662"/>
    </row>
    <row r="451" ht="15.75" customHeight="1">
      <c r="P451" s="662"/>
      <c r="Q451" s="662"/>
    </row>
    <row r="452" ht="15.75" customHeight="1">
      <c r="P452" s="662"/>
      <c r="Q452" s="662"/>
    </row>
    <row r="453" ht="15.75" customHeight="1">
      <c r="P453" s="662"/>
      <c r="Q453" s="662"/>
    </row>
    <row r="454" ht="15.75" customHeight="1">
      <c r="P454" s="662"/>
      <c r="Q454" s="662"/>
    </row>
    <row r="455" ht="15.75" customHeight="1">
      <c r="P455" s="662"/>
      <c r="Q455" s="662"/>
    </row>
    <row r="456" ht="15.75" customHeight="1">
      <c r="P456" s="662"/>
      <c r="Q456" s="662"/>
    </row>
    <row r="457" ht="15.75" customHeight="1">
      <c r="P457" s="662"/>
      <c r="Q457" s="662"/>
    </row>
    <row r="458" ht="15.75" customHeight="1">
      <c r="P458" s="662"/>
      <c r="Q458" s="662"/>
    </row>
    <row r="459" ht="15.75" customHeight="1">
      <c r="P459" s="662"/>
      <c r="Q459" s="662"/>
    </row>
    <row r="460" ht="15.75" customHeight="1">
      <c r="P460" s="662"/>
      <c r="Q460" s="662"/>
    </row>
    <row r="461" ht="15.75" customHeight="1">
      <c r="P461" s="662"/>
      <c r="Q461" s="662"/>
    </row>
    <row r="462" ht="15.75" customHeight="1">
      <c r="P462" s="662"/>
      <c r="Q462" s="662"/>
    </row>
    <row r="463" ht="15.75" customHeight="1">
      <c r="P463" s="662"/>
      <c r="Q463" s="662"/>
    </row>
    <row r="464" ht="15.75" customHeight="1">
      <c r="P464" s="662"/>
      <c r="Q464" s="662"/>
    </row>
    <row r="465" ht="15.75" customHeight="1">
      <c r="P465" s="662"/>
      <c r="Q465" s="662"/>
    </row>
    <row r="466" ht="15.75" customHeight="1">
      <c r="P466" s="662"/>
      <c r="Q466" s="662"/>
    </row>
    <row r="467" ht="15.75" customHeight="1">
      <c r="P467" s="662"/>
      <c r="Q467" s="662"/>
    </row>
    <row r="468" ht="15.75" customHeight="1">
      <c r="P468" s="662"/>
      <c r="Q468" s="662"/>
    </row>
    <row r="469" ht="15.75" customHeight="1">
      <c r="P469" s="662"/>
      <c r="Q469" s="662"/>
    </row>
    <row r="470" ht="15.75" customHeight="1">
      <c r="P470" s="662"/>
      <c r="Q470" s="662"/>
    </row>
    <row r="471" ht="15.75" customHeight="1">
      <c r="P471" s="662"/>
      <c r="Q471" s="662"/>
    </row>
    <row r="472" ht="15.75" customHeight="1">
      <c r="P472" s="662"/>
      <c r="Q472" s="662"/>
    </row>
    <row r="473" ht="15.75" customHeight="1">
      <c r="P473" s="662"/>
      <c r="Q473" s="662"/>
    </row>
    <row r="474" ht="15.75" customHeight="1">
      <c r="P474" s="662"/>
      <c r="Q474" s="662"/>
    </row>
    <row r="475" ht="15.75" customHeight="1">
      <c r="P475" s="662"/>
      <c r="Q475" s="662"/>
    </row>
    <row r="476" ht="15.75" customHeight="1">
      <c r="P476" s="662"/>
      <c r="Q476" s="662"/>
    </row>
    <row r="477" ht="15.75" customHeight="1">
      <c r="P477" s="662"/>
      <c r="Q477" s="662"/>
    </row>
    <row r="478" ht="15.75" customHeight="1">
      <c r="P478" s="662"/>
      <c r="Q478" s="662"/>
    </row>
    <row r="479" ht="15.75" customHeight="1">
      <c r="P479" s="662"/>
      <c r="Q479" s="662"/>
    </row>
    <row r="480" ht="15.75" customHeight="1">
      <c r="P480" s="662"/>
      <c r="Q480" s="662"/>
    </row>
    <row r="481" ht="15.75" customHeight="1">
      <c r="P481" s="662"/>
      <c r="Q481" s="662"/>
    </row>
    <row r="482" ht="15.75" customHeight="1">
      <c r="P482" s="662"/>
      <c r="Q482" s="662"/>
    </row>
    <row r="483" ht="15.75" customHeight="1">
      <c r="P483" s="662"/>
      <c r="Q483" s="662"/>
    </row>
    <row r="484" ht="15.75" customHeight="1">
      <c r="P484" s="662"/>
      <c r="Q484" s="662"/>
    </row>
    <row r="485" ht="15.75" customHeight="1">
      <c r="P485" s="662"/>
      <c r="Q485" s="662"/>
    </row>
    <row r="486" ht="15.75" customHeight="1">
      <c r="P486" s="662"/>
      <c r="Q486" s="662"/>
    </row>
    <row r="487" ht="15.75" customHeight="1">
      <c r="P487" s="662"/>
      <c r="Q487" s="662"/>
    </row>
    <row r="488" ht="15.75" customHeight="1">
      <c r="P488" s="662"/>
      <c r="Q488" s="662"/>
    </row>
    <row r="489" ht="15.75" customHeight="1">
      <c r="P489" s="662"/>
      <c r="Q489" s="662"/>
    </row>
    <row r="490" ht="15.75" customHeight="1">
      <c r="P490" s="662"/>
      <c r="Q490" s="662"/>
    </row>
    <row r="491" ht="15.75" customHeight="1">
      <c r="P491" s="662"/>
      <c r="Q491" s="662"/>
    </row>
    <row r="492" ht="15.75" customHeight="1">
      <c r="P492" s="662"/>
      <c r="Q492" s="662"/>
    </row>
    <row r="493" ht="15.75" customHeight="1">
      <c r="P493" s="662"/>
      <c r="Q493" s="662"/>
    </row>
    <row r="494" ht="15.75" customHeight="1">
      <c r="P494" s="662"/>
      <c r="Q494" s="662"/>
    </row>
    <row r="495" ht="15.75" customHeight="1">
      <c r="P495" s="662"/>
      <c r="Q495" s="662"/>
    </row>
    <row r="496" ht="15.75" customHeight="1">
      <c r="P496" s="662"/>
      <c r="Q496" s="662"/>
    </row>
    <row r="497" ht="15.75" customHeight="1">
      <c r="P497" s="662"/>
      <c r="Q497" s="662"/>
    </row>
    <row r="498" ht="15.75" customHeight="1">
      <c r="P498" s="662"/>
      <c r="Q498" s="662"/>
    </row>
    <row r="499" ht="15.75" customHeight="1">
      <c r="P499" s="662"/>
      <c r="Q499" s="662"/>
    </row>
    <row r="500" ht="15.75" customHeight="1">
      <c r="P500" s="662"/>
      <c r="Q500" s="662"/>
    </row>
    <row r="501" ht="15.75" customHeight="1">
      <c r="P501" s="662"/>
      <c r="Q501" s="662"/>
    </row>
    <row r="502" ht="15.75" customHeight="1">
      <c r="P502" s="662"/>
      <c r="Q502" s="662"/>
    </row>
    <row r="503" ht="15.75" customHeight="1">
      <c r="P503" s="662"/>
      <c r="Q503" s="662"/>
    </row>
    <row r="504" ht="15.75" customHeight="1">
      <c r="P504" s="662"/>
      <c r="Q504" s="662"/>
    </row>
    <row r="505" ht="15.75" customHeight="1">
      <c r="P505" s="662"/>
      <c r="Q505" s="662"/>
    </row>
    <row r="506" ht="15.75" customHeight="1">
      <c r="P506" s="662"/>
      <c r="Q506" s="662"/>
    </row>
    <row r="507" ht="15.75" customHeight="1">
      <c r="P507" s="662"/>
      <c r="Q507" s="662"/>
    </row>
    <row r="508" ht="15.75" customHeight="1">
      <c r="P508" s="662"/>
      <c r="Q508" s="662"/>
    </row>
    <row r="509" ht="15.75" customHeight="1">
      <c r="P509" s="662"/>
      <c r="Q509" s="662"/>
    </row>
    <row r="510" ht="15.75" customHeight="1">
      <c r="P510" s="662"/>
      <c r="Q510" s="662"/>
    </row>
    <row r="511" ht="15.75" customHeight="1">
      <c r="P511" s="662"/>
      <c r="Q511" s="662"/>
    </row>
    <row r="512" ht="15.75" customHeight="1">
      <c r="P512" s="662"/>
      <c r="Q512" s="662"/>
    </row>
    <row r="513" ht="15.75" customHeight="1">
      <c r="P513" s="662"/>
      <c r="Q513" s="662"/>
    </row>
    <row r="514" ht="15.75" customHeight="1">
      <c r="P514" s="662"/>
      <c r="Q514" s="662"/>
    </row>
    <row r="515" ht="15.75" customHeight="1">
      <c r="P515" s="662"/>
      <c r="Q515" s="662"/>
    </row>
    <row r="516" ht="15.75" customHeight="1">
      <c r="P516" s="662"/>
      <c r="Q516" s="662"/>
    </row>
    <row r="517" ht="15.75" customHeight="1">
      <c r="P517" s="662"/>
      <c r="Q517" s="662"/>
    </row>
    <row r="518" ht="15.75" customHeight="1">
      <c r="P518" s="662"/>
      <c r="Q518" s="662"/>
    </row>
    <row r="519" ht="15.75" customHeight="1">
      <c r="P519" s="662"/>
      <c r="Q519" s="662"/>
    </row>
    <row r="520" ht="15.75" customHeight="1">
      <c r="P520" s="662"/>
      <c r="Q520" s="662"/>
    </row>
    <row r="521" ht="15.75" customHeight="1">
      <c r="P521" s="662"/>
      <c r="Q521" s="662"/>
    </row>
    <row r="522" ht="15.75" customHeight="1">
      <c r="P522" s="662"/>
      <c r="Q522" s="662"/>
    </row>
    <row r="523" ht="15.75" customHeight="1">
      <c r="P523" s="662"/>
      <c r="Q523" s="662"/>
    </row>
    <row r="524" ht="15.75" customHeight="1">
      <c r="P524" s="662"/>
      <c r="Q524" s="662"/>
    </row>
    <row r="525" ht="15.75" customHeight="1">
      <c r="P525" s="662"/>
      <c r="Q525" s="662"/>
    </row>
    <row r="526" ht="15.75" customHeight="1">
      <c r="P526" s="662"/>
      <c r="Q526" s="662"/>
    </row>
    <row r="527" ht="15.75" customHeight="1">
      <c r="P527" s="662"/>
      <c r="Q527" s="662"/>
    </row>
    <row r="528" ht="15.75" customHeight="1">
      <c r="P528" s="662"/>
      <c r="Q528" s="662"/>
    </row>
    <row r="529" ht="15.75" customHeight="1">
      <c r="P529" s="662"/>
      <c r="Q529" s="662"/>
    </row>
    <row r="530" ht="15.75" customHeight="1">
      <c r="P530" s="662"/>
      <c r="Q530" s="662"/>
    </row>
    <row r="531" ht="15.75" customHeight="1">
      <c r="P531" s="662"/>
      <c r="Q531" s="662"/>
    </row>
    <row r="532" ht="15.75" customHeight="1">
      <c r="P532" s="662"/>
      <c r="Q532" s="662"/>
    </row>
    <row r="533" ht="15.75" customHeight="1">
      <c r="P533" s="662"/>
      <c r="Q533" s="662"/>
    </row>
    <row r="534" ht="15.75" customHeight="1">
      <c r="P534" s="662"/>
      <c r="Q534" s="662"/>
    </row>
    <row r="535" ht="15.75" customHeight="1">
      <c r="P535" s="662"/>
      <c r="Q535" s="662"/>
    </row>
    <row r="536" ht="15.75" customHeight="1">
      <c r="P536" s="662"/>
      <c r="Q536" s="662"/>
    </row>
    <row r="537" ht="15.75" customHeight="1">
      <c r="P537" s="662"/>
      <c r="Q537" s="662"/>
    </row>
    <row r="538" ht="15.75" customHeight="1">
      <c r="P538" s="662"/>
      <c r="Q538" s="662"/>
    </row>
    <row r="539" ht="15.75" customHeight="1">
      <c r="P539" s="662"/>
      <c r="Q539" s="662"/>
    </row>
    <row r="540" ht="15.75" customHeight="1">
      <c r="P540" s="662"/>
      <c r="Q540" s="662"/>
    </row>
    <row r="541" ht="15.75" customHeight="1">
      <c r="P541" s="662"/>
      <c r="Q541" s="662"/>
    </row>
    <row r="542" ht="15.75" customHeight="1">
      <c r="P542" s="662"/>
      <c r="Q542" s="662"/>
    </row>
    <row r="543" ht="15.75" customHeight="1">
      <c r="P543" s="662"/>
      <c r="Q543" s="662"/>
    </row>
    <row r="544" ht="15.75" customHeight="1">
      <c r="P544" s="662"/>
      <c r="Q544" s="662"/>
    </row>
    <row r="545" ht="15.75" customHeight="1">
      <c r="P545" s="662"/>
      <c r="Q545" s="662"/>
    </row>
    <row r="546" ht="15.75" customHeight="1">
      <c r="P546" s="662"/>
      <c r="Q546" s="662"/>
    </row>
    <row r="547" ht="15.75" customHeight="1">
      <c r="P547" s="662"/>
      <c r="Q547" s="662"/>
    </row>
    <row r="548" ht="15.75" customHeight="1">
      <c r="P548" s="662"/>
      <c r="Q548" s="662"/>
    </row>
    <row r="549" ht="15.75" customHeight="1">
      <c r="P549" s="662"/>
      <c r="Q549" s="662"/>
    </row>
    <row r="550" ht="15.75" customHeight="1">
      <c r="P550" s="662"/>
      <c r="Q550" s="662"/>
    </row>
    <row r="551" ht="15.75" customHeight="1">
      <c r="P551" s="662"/>
      <c r="Q551" s="662"/>
    </row>
    <row r="552" ht="15.75" customHeight="1">
      <c r="P552" s="662"/>
      <c r="Q552" s="662"/>
    </row>
    <row r="553" ht="15.75" customHeight="1">
      <c r="P553" s="662"/>
      <c r="Q553" s="662"/>
    </row>
    <row r="554" ht="15.75" customHeight="1">
      <c r="P554" s="662"/>
      <c r="Q554" s="662"/>
    </row>
    <row r="555" ht="15.75" customHeight="1">
      <c r="P555" s="662"/>
      <c r="Q555" s="662"/>
    </row>
    <row r="556" ht="15.75" customHeight="1">
      <c r="P556" s="662"/>
      <c r="Q556" s="662"/>
    </row>
    <row r="557" ht="15.75" customHeight="1">
      <c r="P557" s="662"/>
      <c r="Q557" s="662"/>
    </row>
    <row r="558" ht="15.75" customHeight="1">
      <c r="P558" s="662"/>
      <c r="Q558" s="662"/>
    </row>
    <row r="559" ht="15.75" customHeight="1">
      <c r="P559" s="662"/>
      <c r="Q559" s="662"/>
    </row>
    <row r="560" ht="15.75" customHeight="1">
      <c r="P560" s="662"/>
      <c r="Q560" s="662"/>
    </row>
    <row r="561" ht="15.75" customHeight="1">
      <c r="P561" s="662"/>
      <c r="Q561" s="662"/>
    </row>
    <row r="562" ht="15.75" customHeight="1">
      <c r="P562" s="662"/>
      <c r="Q562" s="662"/>
    </row>
    <row r="563" ht="15.75" customHeight="1">
      <c r="P563" s="662"/>
      <c r="Q563" s="662"/>
    </row>
    <row r="564" ht="15.75" customHeight="1">
      <c r="P564" s="662"/>
      <c r="Q564" s="662"/>
    </row>
    <row r="565" ht="15.75" customHeight="1">
      <c r="P565" s="662"/>
      <c r="Q565" s="662"/>
    </row>
    <row r="566" ht="15.75" customHeight="1">
      <c r="P566" s="662"/>
      <c r="Q566" s="662"/>
    </row>
    <row r="567" ht="15.75" customHeight="1">
      <c r="P567" s="662"/>
      <c r="Q567" s="662"/>
    </row>
    <row r="568" ht="15.75" customHeight="1">
      <c r="P568" s="662"/>
      <c r="Q568" s="662"/>
    </row>
    <row r="569" ht="15.75" customHeight="1">
      <c r="P569" s="662"/>
      <c r="Q569" s="662"/>
    </row>
    <row r="570" ht="15.75" customHeight="1">
      <c r="P570" s="662"/>
      <c r="Q570" s="662"/>
    </row>
    <row r="571" ht="15.75" customHeight="1">
      <c r="P571" s="662"/>
      <c r="Q571" s="662"/>
    </row>
    <row r="572" ht="15.75" customHeight="1">
      <c r="P572" s="662"/>
      <c r="Q572" s="662"/>
    </row>
    <row r="573" ht="15.75" customHeight="1">
      <c r="P573" s="662"/>
      <c r="Q573" s="662"/>
    </row>
    <row r="574" ht="15.75" customHeight="1">
      <c r="P574" s="662"/>
      <c r="Q574" s="662"/>
    </row>
    <row r="575" ht="15.75" customHeight="1">
      <c r="P575" s="662"/>
      <c r="Q575" s="662"/>
    </row>
    <row r="576" ht="15.75" customHeight="1">
      <c r="P576" s="662"/>
      <c r="Q576" s="662"/>
    </row>
    <row r="577" ht="15.75" customHeight="1">
      <c r="P577" s="662"/>
      <c r="Q577" s="662"/>
    </row>
    <row r="578" ht="15.75" customHeight="1">
      <c r="P578" s="662"/>
      <c r="Q578" s="662"/>
    </row>
    <row r="579" ht="15.75" customHeight="1">
      <c r="P579" s="662"/>
      <c r="Q579" s="662"/>
    </row>
    <row r="580" ht="15.75" customHeight="1">
      <c r="P580" s="662"/>
      <c r="Q580" s="662"/>
    </row>
    <row r="581" ht="15.75" customHeight="1">
      <c r="P581" s="662"/>
      <c r="Q581" s="662"/>
    </row>
    <row r="582" ht="15.75" customHeight="1">
      <c r="P582" s="662"/>
      <c r="Q582" s="662"/>
    </row>
    <row r="583" ht="15.75" customHeight="1">
      <c r="P583" s="662"/>
      <c r="Q583" s="662"/>
    </row>
    <row r="584" ht="15.75" customHeight="1">
      <c r="P584" s="662"/>
      <c r="Q584" s="662"/>
    </row>
    <row r="585" ht="15.75" customHeight="1">
      <c r="P585" s="662"/>
      <c r="Q585" s="662"/>
    </row>
    <row r="586" ht="15.75" customHeight="1">
      <c r="P586" s="662"/>
      <c r="Q586" s="662"/>
    </row>
    <row r="587" ht="15.75" customHeight="1">
      <c r="P587" s="662"/>
      <c r="Q587" s="662"/>
    </row>
    <row r="588" ht="15.75" customHeight="1">
      <c r="P588" s="662"/>
      <c r="Q588" s="662"/>
    </row>
    <row r="589" ht="15.75" customHeight="1">
      <c r="P589" s="662"/>
      <c r="Q589" s="662"/>
    </row>
    <row r="590" ht="15.75" customHeight="1">
      <c r="P590" s="662"/>
      <c r="Q590" s="662"/>
    </row>
    <row r="591" ht="15.75" customHeight="1">
      <c r="P591" s="662"/>
      <c r="Q591" s="662"/>
    </row>
    <row r="592" ht="15.75" customHeight="1">
      <c r="P592" s="662"/>
      <c r="Q592" s="662"/>
    </row>
    <row r="593" ht="15.75" customHeight="1">
      <c r="P593" s="662"/>
      <c r="Q593" s="662"/>
    </row>
    <row r="594" ht="15.75" customHeight="1">
      <c r="P594" s="662"/>
      <c r="Q594" s="662"/>
    </row>
    <row r="595" ht="15.75" customHeight="1">
      <c r="P595" s="662"/>
      <c r="Q595" s="662"/>
    </row>
    <row r="596" ht="15.75" customHeight="1">
      <c r="P596" s="662"/>
      <c r="Q596" s="662"/>
    </row>
    <row r="597" ht="15.75" customHeight="1">
      <c r="P597" s="662"/>
      <c r="Q597" s="662"/>
    </row>
    <row r="598" ht="15.75" customHeight="1">
      <c r="P598" s="662"/>
      <c r="Q598" s="662"/>
    </row>
    <row r="599" ht="15.75" customHeight="1">
      <c r="P599" s="662"/>
      <c r="Q599" s="662"/>
    </row>
    <row r="600" ht="15.75" customHeight="1">
      <c r="P600" s="662"/>
      <c r="Q600" s="662"/>
    </row>
    <row r="601" ht="15.75" customHeight="1">
      <c r="P601" s="662"/>
      <c r="Q601" s="662"/>
    </row>
    <row r="602" ht="15.75" customHeight="1">
      <c r="P602" s="662"/>
      <c r="Q602" s="662"/>
    </row>
    <row r="603" ht="15.75" customHeight="1">
      <c r="P603" s="662"/>
      <c r="Q603" s="662"/>
    </row>
    <row r="604" ht="15.75" customHeight="1">
      <c r="P604" s="662"/>
      <c r="Q604" s="662"/>
    </row>
    <row r="605" ht="15.75" customHeight="1">
      <c r="P605" s="662"/>
      <c r="Q605" s="662"/>
    </row>
    <row r="606" ht="15.75" customHeight="1">
      <c r="P606" s="662"/>
      <c r="Q606" s="662"/>
    </row>
    <row r="607" ht="15.75" customHeight="1">
      <c r="P607" s="662"/>
      <c r="Q607" s="662"/>
    </row>
    <row r="608" ht="15.75" customHeight="1">
      <c r="P608" s="662"/>
      <c r="Q608" s="662"/>
    </row>
    <row r="609" ht="15.75" customHeight="1">
      <c r="P609" s="662"/>
      <c r="Q609" s="662"/>
    </row>
    <row r="610" ht="15.75" customHeight="1">
      <c r="P610" s="662"/>
      <c r="Q610" s="662"/>
    </row>
    <row r="611" ht="15.75" customHeight="1">
      <c r="P611" s="662"/>
      <c r="Q611" s="662"/>
    </row>
    <row r="612" ht="15.75" customHeight="1">
      <c r="P612" s="662"/>
      <c r="Q612" s="662"/>
    </row>
    <row r="613" ht="15.75" customHeight="1">
      <c r="P613" s="662"/>
      <c r="Q613" s="662"/>
    </row>
    <row r="614" ht="15.75" customHeight="1">
      <c r="P614" s="662"/>
      <c r="Q614" s="662"/>
    </row>
    <row r="615" ht="15.75" customHeight="1">
      <c r="P615" s="662"/>
      <c r="Q615" s="662"/>
    </row>
    <row r="616" ht="15.75" customHeight="1">
      <c r="P616" s="662"/>
      <c r="Q616" s="662"/>
    </row>
    <row r="617" ht="15.75" customHeight="1">
      <c r="P617" s="662"/>
      <c r="Q617" s="662"/>
    </row>
    <row r="618" ht="15.75" customHeight="1">
      <c r="P618" s="662"/>
      <c r="Q618" s="662"/>
    </row>
    <row r="619" ht="15.75" customHeight="1">
      <c r="P619" s="662"/>
      <c r="Q619" s="662"/>
    </row>
    <row r="620" ht="15.75" customHeight="1">
      <c r="P620" s="662"/>
      <c r="Q620" s="662"/>
    </row>
    <row r="621" ht="15.75" customHeight="1">
      <c r="P621" s="662"/>
      <c r="Q621" s="662"/>
    </row>
    <row r="622" ht="15.75" customHeight="1">
      <c r="P622" s="662"/>
      <c r="Q622" s="662"/>
    </row>
    <row r="623" ht="15.75" customHeight="1">
      <c r="P623" s="662"/>
      <c r="Q623" s="662"/>
    </row>
    <row r="624" ht="15.75" customHeight="1">
      <c r="P624" s="662"/>
      <c r="Q624" s="662"/>
    </row>
    <row r="625" ht="15.75" customHeight="1">
      <c r="P625" s="662"/>
      <c r="Q625" s="662"/>
    </row>
    <row r="626" ht="15.75" customHeight="1">
      <c r="P626" s="662"/>
      <c r="Q626" s="662"/>
    </row>
    <row r="627" ht="15.75" customHeight="1">
      <c r="P627" s="662"/>
      <c r="Q627" s="662"/>
    </row>
    <row r="628" ht="15.75" customHeight="1">
      <c r="P628" s="662"/>
      <c r="Q628" s="662"/>
    </row>
    <row r="629" ht="15.75" customHeight="1">
      <c r="P629" s="662"/>
      <c r="Q629" s="662"/>
    </row>
    <row r="630" ht="15.75" customHeight="1">
      <c r="P630" s="662"/>
      <c r="Q630" s="662"/>
    </row>
    <row r="631" ht="15.75" customHeight="1">
      <c r="P631" s="662"/>
      <c r="Q631" s="662"/>
    </row>
    <row r="632" ht="15.75" customHeight="1">
      <c r="P632" s="662"/>
      <c r="Q632" s="662"/>
    </row>
    <row r="633" ht="15.75" customHeight="1">
      <c r="P633" s="662"/>
      <c r="Q633" s="662"/>
    </row>
    <row r="634" ht="15.75" customHeight="1">
      <c r="P634" s="662"/>
      <c r="Q634" s="662"/>
    </row>
    <row r="635" ht="15.75" customHeight="1">
      <c r="P635" s="662"/>
      <c r="Q635" s="662"/>
    </row>
    <row r="636" ht="15.75" customHeight="1">
      <c r="P636" s="662"/>
      <c r="Q636" s="662"/>
    </row>
    <row r="637" ht="15.75" customHeight="1">
      <c r="P637" s="662"/>
      <c r="Q637" s="662"/>
    </row>
    <row r="638" ht="15.75" customHeight="1">
      <c r="P638" s="662"/>
      <c r="Q638" s="662"/>
    </row>
    <row r="639" ht="15.75" customHeight="1">
      <c r="P639" s="662"/>
      <c r="Q639" s="662"/>
    </row>
    <row r="640" ht="15.75" customHeight="1">
      <c r="P640" s="662"/>
      <c r="Q640" s="662"/>
    </row>
    <row r="641" ht="15.75" customHeight="1">
      <c r="P641" s="662"/>
      <c r="Q641" s="662"/>
    </row>
    <row r="642" ht="15.75" customHeight="1">
      <c r="P642" s="662"/>
      <c r="Q642" s="662"/>
    </row>
    <row r="643" ht="15.75" customHeight="1">
      <c r="P643" s="662"/>
      <c r="Q643" s="662"/>
    </row>
    <row r="644" ht="15.75" customHeight="1">
      <c r="P644" s="662"/>
      <c r="Q644" s="662"/>
    </row>
    <row r="645" ht="15.75" customHeight="1">
      <c r="P645" s="662"/>
      <c r="Q645" s="662"/>
    </row>
    <row r="646" ht="15.75" customHeight="1">
      <c r="P646" s="662"/>
      <c r="Q646" s="662"/>
    </row>
    <row r="647" ht="15.75" customHeight="1">
      <c r="P647" s="662"/>
      <c r="Q647" s="662"/>
    </row>
    <row r="648" ht="15.75" customHeight="1">
      <c r="P648" s="662"/>
      <c r="Q648" s="662"/>
    </row>
    <row r="649" ht="15.75" customHeight="1">
      <c r="P649" s="662"/>
      <c r="Q649" s="662"/>
    </row>
    <row r="650" ht="15.75" customHeight="1">
      <c r="P650" s="662"/>
      <c r="Q650" s="662"/>
    </row>
    <row r="651" ht="15.75" customHeight="1">
      <c r="P651" s="662"/>
      <c r="Q651" s="662"/>
    </row>
    <row r="652" ht="15.75" customHeight="1">
      <c r="P652" s="662"/>
      <c r="Q652" s="662"/>
    </row>
    <row r="653" ht="15.75" customHeight="1">
      <c r="P653" s="662"/>
      <c r="Q653" s="662"/>
    </row>
    <row r="654" ht="15.75" customHeight="1">
      <c r="P654" s="662"/>
      <c r="Q654" s="662"/>
    </row>
    <row r="655" ht="15.75" customHeight="1">
      <c r="P655" s="662"/>
      <c r="Q655" s="662"/>
    </row>
    <row r="656" ht="15.75" customHeight="1">
      <c r="P656" s="662"/>
      <c r="Q656" s="662"/>
    </row>
    <row r="657" ht="15.75" customHeight="1">
      <c r="P657" s="662"/>
      <c r="Q657" s="662"/>
    </row>
    <row r="658" ht="15.75" customHeight="1">
      <c r="P658" s="662"/>
      <c r="Q658" s="662"/>
    </row>
    <row r="659" ht="15.75" customHeight="1">
      <c r="P659" s="662"/>
      <c r="Q659" s="662"/>
    </row>
    <row r="660" ht="15.75" customHeight="1">
      <c r="P660" s="662"/>
      <c r="Q660" s="662"/>
    </row>
    <row r="661" ht="15.75" customHeight="1">
      <c r="P661" s="662"/>
      <c r="Q661" s="662"/>
    </row>
    <row r="662" ht="15.75" customHeight="1">
      <c r="P662" s="662"/>
      <c r="Q662" s="662"/>
    </row>
    <row r="663" ht="15.75" customHeight="1">
      <c r="P663" s="662"/>
      <c r="Q663" s="662"/>
    </row>
    <row r="664" ht="15.75" customHeight="1">
      <c r="P664" s="662"/>
      <c r="Q664" s="662"/>
    </row>
    <row r="665" ht="15.75" customHeight="1">
      <c r="P665" s="662"/>
      <c r="Q665" s="662"/>
    </row>
    <row r="666" ht="15.75" customHeight="1">
      <c r="P666" s="662"/>
      <c r="Q666" s="662"/>
    </row>
    <row r="667" ht="15.75" customHeight="1">
      <c r="P667" s="662"/>
      <c r="Q667" s="662"/>
    </row>
    <row r="668" ht="15.75" customHeight="1">
      <c r="P668" s="662"/>
      <c r="Q668" s="662"/>
    </row>
    <row r="669" ht="15.75" customHeight="1">
      <c r="P669" s="662"/>
      <c r="Q669" s="662"/>
    </row>
    <row r="670" ht="15.75" customHeight="1">
      <c r="P670" s="662"/>
      <c r="Q670" s="662"/>
    </row>
    <row r="671" ht="15.75" customHeight="1">
      <c r="P671" s="662"/>
      <c r="Q671" s="662"/>
    </row>
    <row r="672" ht="15.75" customHeight="1">
      <c r="P672" s="662"/>
      <c r="Q672" s="662"/>
    </row>
    <row r="673" ht="15.75" customHeight="1">
      <c r="P673" s="662"/>
      <c r="Q673" s="662"/>
    </row>
    <row r="674" ht="15.75" customHeight="1">
      <c r="P674" s="662"/>
      <c r="Q674" s="662"/>
    </row>
    <row r="675" ht="15.75" customHeight="1">
      <c r="P675" s="662"/>
      <c r="Q675" s="662"/>
    </row>
    <row r="676" ht="15.75" customHeight="1">
      <c r="P676" s="662"/>
      <c r="Q676" s="662"/>
    </row>
    <row r="677" ht="15.75" customHeight="1">
      <c r="P677" s="662"/>
      <c r="Q677" s="662"/>
    </row>
    <row r="678" ht="15.75" customHeight="1">
      <c r="P678" s="662"/>
      <c r="Q678" s="662"/>
    </row>
    <row r="679" ht="15.75" customHeight="1">
      <c r="P679" s="662"/>
      <c r="Q679" s="662"/>
    </row>
    <row r="680" ht="15.75" customHeight="1">
      <c r="P680" s="662"/>
      <c r="Q680" s="662"/>
    </row>
    <row r="681" ht="15.75" customHeight="1">
      <c r="P681" s="662"/>
      <c r="Q681" s="662"/>
    </row>
    <row r="682" ht="15.75" customHeight="1">
      <c r="P682" s="662"/>
      <c r="Q682" s="662"/>
    </row>
    <row r="683" ht="15.75" customHeight="1">
      <c r="P683" s="662"/>
      <c r="Q683" s="662"/>
    </row>
    <row r="684" ht="15.75" customHeight="1">
      <c r="P684" s="662"/>
      <c r="Q684" s="662"/>
    </row>
    <row r="685" ht="15.75" customHeight="1">
      <c r="P685" s="662"/>
      <c r="Q685" s="662"/>
    </row>
    <row r="686" ht="15.75" customHeight="1">
      <c r="P686" s="662"/>
      <c r="Q686" s="662"/>
    </row>
    <row r="687" ht="15.75" customHeight="1">
      <c r="P687" s="662"/>
      <c r="Q687" s="662"/>
    </row>
    <row r="688" ht="15.75" customHeight="1">
      <c r="P688" s="662"/>
      <c r="Q688" s="662"/>
    </row>
    <row r="689" ht="15.75" customHeight="1">
      <c r="P689" s="662"/>
      <c r="Q689" s="662"/>
    </row>
    <row r="690" ht="15.75" customHeight="1">
      <c r="P690" s="662"/>
      <c r="Q690" s="662"/>
    </row>
    <row r="691" ht="15.75" customHeight="1">
      <c r="P691" s="662"/>
      <c r="Q691" s="662"/>
    </row>
    <row r="692" ht="15.75" customHeight="1">
      <c r="P692" s="662"/>
      <c r="Q692" s="662"/>
    </row>
    <row r="693" ht="15.75" customHeight="1">
      <c r="P693" s="662"/>
      <c r="Q693" s="662"/>
    </row>
    <row r="694" ht="15.75" customHeight="1">
      <c r="P694" s="662"/>
      <c r="Q694" s="662"/>
    </row>
    <row r="695" ht="15.75" customHeight="1">
      <c r="P695" s="662"/>
      <c r="Q695" s="662"/>
    </row>
    <row r="696" ht="15.75" customHeight="1">
      <c r="P696" s="662"/>
      <c r="Q696" s="662"/>
    </row>
    <row r="697" ht="15.75" customHeight="1">
      <c r="P697" s="662"/>
      <c r="Q697" s="662"/>
    </row>
    <row r="698" ht="15.75" customHeight="1">
      <c r="P698" s="662"/>
      <c r="Q698" s="662"/>
    </row>
    <row r="699" ht="15.75" customHeight="1">
      <c r="P699" s="662"/>
      <c r="Q699" s="662"/>
    </row>
    <row r="700" ht="15.75" customHeight="1">
      <c r="P700" s="662"/>
      <c r="Q700" s="662"/>
    </row>
    <row r="701" ht="15.75" customHeight="1">
      <c r="P701" s="662"/>
      <c r="Q701" s="662"/>
    </row>
    <row r="702" ht="15.75" customHeight="1">
      <c r="P702" s="662"/>
      <c r="Q702" s="662"/>
    </row>
    <row r="703" ht="15.75" customHeight="1">
      <c r="P703" s="662"/>
      <c r="Q703" s="662"/>
    </row>
    <row r="704" ht="15.75" customHeight="1">
      <c r="P704" s="662"/>
      <c r="Q704" s="662"/>
    </row>
    <row r="705" ht="15.75" customHeight="1">
      <c r="P705" s="662"/>
      <c r="Q705" s="662"/>
    </row>
    <row r="706" ht="15.75" customHeight="1">
      <c r="P706" s="662"/>
      <c r="Q706" s="662"/>
    </row>
    <row r="707" ht="15.75" customHeight="1">
      <c r="P707" s="662"/>
      <c r="Q707" s="662"/>
    </row>
    <row r="708" ht="15.75" customHeight="1">
      <c r="P708" s="662"/>
      <c r="Q708" s="662"/>
    </row>
    <row r="709" ht="15.75" customHeight="1">
      <c r="P709" s="662"/>
      <c r="Q709" s="662"/>
    </row>
    <row r="710" ht="15.75" customHeight="1">
      <c r="P710" s="662"/>
      <c r="Q710" s="662"/>
    </row>
    <row r="711" ht="15.75" customHeight="1">
      <c r="P711" s="662"/>
      <c r="Q711" s="662"/>
    </row>
    <row r="712" ht="15.75" customHeight="1">
      <c r="P712" s="662"/>
      <c r="Q712" s="662"/>
    </row>
    <row r="713" ht="15.75" customHeight="1">
      <c r="P713" s="662"/>
      <c r="Q713" s="662"/>
    </row>
    <row r="714" ht="15.75" customHeight="1">
      <c r="P714" s="662"/>
      <c r="Q714" s="662"/>
    </row>
    <row r="715" ht="15.75" customHeight="1">
      <c r="P715" s="662"/>
      <c r="Q715" s="662"/>
    </row>
    <row r="716" ht="15.75" customHeight="1">
      <c r="P716" s="662"/>
      <c r="Q716" s="662"/>
    </row>
    <row r="717" ht="15.75" customHeight="1">
      <c r="P717" s="662"/>
      <c r="Q717" s="662"/>
    </row>
    <row r="718" ht="15.75" customHeight="1">
      <c r="P718" s="662"/>
      <c r="Q718" s="662"/>
    </row>
    <row r="719" ht="15.75" customHeight="1">
      <c r="P719" s="662"/>
      <c r="Q719" s="662"/>
    </row>
    <row r="720" ht="15.75" customHeight="1">
      <c r="P720" s="662"/>
      <c r="Q720" s="662"/>
    </row>
    <row r="721" ht="15.75" customHeight="1">
      <c r="P721" s="662"/>
      <c r="Q721" s="662"/>
    </row>
    <row r="722" ht="15.75" customHeight="1">
      <c r="P722" s="662"/>
      <c r="Q722" s="662"/>
    </row>
    <row r="723" ht="15.75" customHeight="1">
      <c r="P723" s="662"/>
      <c r="Q723" s="662"/>
    </row>
    <row r="724" ht="15.75" customHeight="1">
      <c r="P724" s="662"/>
      <c r="Q724" s="662"/>
    </row>
    <row r="725" ht="15.75" customHeight="1">
      <c r="P725" s="662"/>
      <c r="Q725" s="662"/>
    </row>
    <row r="726" ht="15.75" customHeight="1">
      <c r="P726" s="662"/>
      <c r="Q726" s="662"/>
    </row>
    <row r="727" ht="15.75" customHeight="1">
      <c r="P727" s="662"/>
      <c r="Q727" s="662"/>
    </row>
    <row r="728" ht="15.75" customHeight="1">
      <c r="P728" s="662"/>
      <c r="Q728" s="662"/>
    </row>
    <row r="729" ht="15.75" customHeight="1">
      <c r="P729" s="662"/>
      <c r="Q729" s="662"/>
    </row>
    <row r="730" ht="15.75" customHeight="1">
      <c r="P730" s="662"/>
      <c r="Q730" s="662"/>
    </row>
    <row r="731" ht="15.75" customHeight="1">
      <c r="P731" s="662"/>
      <c r="Q731" s="662"/>
    </row>
    <row r="732" ht="15.75" customHeight="1">
      <c r="P732" s="662"/>
      <c r="Q732" s="662"/>
    </row>
    <row r="733" ht="15.75" customHeight="1">
      <c r="P733" s="662"/>
      <c r="Q733" s="662"/>
    </row>
    <row r="734" ht="15.75" customHeight="1">
      <c r="P734" s="662"/>
      <c r="Q734" s="662"/>
    </row>
    <row r="735" ht="15.75" customHeight="1">
      <c r="P735" s="662"/>
      <c r="Q735" s="662"/>
    </row>
    <row r="736" ht="15.75" customHeight="1">
      <c r="P736" s="662"/>
      <c r="Q736" s="662"/>
    </row>
    <row r="737" ht="15.75" customHeight="1">
      <c r="P737" s="662"/>
      <c r="Q737" s="662"/>
    </row>
    <row r="738" ht="15.75" customHeight="1">
      <c r="P738" s="662"/>
      <c r="Q738" s="662"/>
    </row>
    <row r="739" ht="15.75" customHeight="1">
      <c r="P739" s="662"/>
      <c r="Q739" s="662"/>
    </row>
    <row r="740" ht="15.75" customHeight="1">
      <c r="P740" s="662"/>
      <c r="Q740" s="662"/>
    </row>
    <row r="741" ht="15.75" customHeight="1">
      <c r="P741" s="662"/>
      <c r="Q741" s="662"/>
    </row>
    <row r="742" ht="15.75" customHeight="1">
      <c r="P742" s="662"/>
      <c r="Q742" s="662"/>
    </row>
    <row r="743" ht="15.75" customHeight="1">
      <c r="P743" s="662"/>
      <c r="Q743" s="662"/>
    </row>
    <row r="744" ht="15.75" customHeight="1">
      <c r="P744" s="662"/>
      <c r="Q744" s="662"/>
    </row>
    <row r="745" ht="15.75" customHeight="1">
      <c r="P745" s="662"/>
      <c r="Q745" s="662"/>
    </row>
    <row r="746" ht="15.75" customHeight="1">
      <c r="P746" s="662"/>
      <c r="Q746" s="662"/>
    </row>
    <row r="747" ht="15.75" customHeight="1">
      <c r="P747" s="662"/>
      <c r="Q747" s="662"/>
    </row>
    <row r="748" ht="15.75" customHeight="1">
      <c r="P748" s="662"/>
      <c r="Q748" s="662"/>
    </row>
    <row r="749" ht="15.75" customHeight="1">
      <c r="P749" s="662"/>
      <c r="Q749" s="662"/>
    </row>
    <row r="750" ht="15.75" customHeight="1">
      <c r="P750" s="662"/>
      <c r="Q750" s="662"/>
    </row>
    <row r="751" ht="15.75" customHeight="1">
      <c r="P751" s="662"/>
      <c r="Q751" s="662"/>
    </row>
    <row r="752" ht="15.75" customHeight="1">
      <c r="P752" s="662"/>
      <c r="Q752" s="662"/>
    </row>
    <row r="753" ht="15.75" customHeight="1">
      <c r="P753" s="662"/>
      <c r="Q753" s="662"/>
    </row>
    <row r="754" ht="15.75" customHeight="1">
      <c r="P754" s="662"/>
      <c r="Q754" s="662"/>
    </row>
    <row r="755" ht="15.75" customHeight="1">
      <c r="P755" s="662"/>
      <c r="Q755" s="662"/>
    </row>
    <row r="756" ht="15.75" customHeight="1">
      <c r="P756" s="662"/>
      <c r="Q756" s="662"/>
    </row>
    <row r="757" ht="15.75" customHeight="1">
      <c r="P757" s="662"/>
      <c r="Q757" s="662"/>
    </row>
    <row r="758" ht="15.75" customHeight="1">
      <c r="P758" s="662"/>
      <c r="Q758" s="662"/>
    </row>
    <row r="759" ht="15.75" customHeight="1">
      <c r="P759" s="662"/>
      <c r="Q759" s="662"/>
    </row>
    <row r="760" ht="15.75" customHeight="1">
      <c r="P760" s="662"/>
      <c r="Q760" s="662"/>
    </row>
    <row r="761" ht="15.75" customHeight="1">
      <c r="P761" s="662"/>
      <c r="Q761" s="662"/>
    </row>
    <row r="762" ht="15.75" customHeight="1">
      <c r="P762" s="662"/>
      <c r="Q762" s="662"/>
    </row>
    <row r="763" ht="15.75" customHeight="1">
      <c r="P763" s="662"/>
      <c r="Q763" s="662"/>
    </row>
    <row r="764" ht="15.75" customHeight="1">
      <c r="P764" s="662"/>
      <c r="Q764" s="662"/>
    </row>
    <row r="765" ht="15.75" customHeight="1">
      <c r="P765" s="662"/>
      <c r="Q765" s="662"/>
    </row>
    <row r="766" ht="15.75" customHeight="1">
      <c r="P766" s="662"/>
      <c r="Q766" s="662"/>
    </row>
    <row r="767" ht="15.75" customHeight="1">
      <c r="P767" s="662"/>
      <c r="Q767" s="662"/>
    </row>
    <row r="768" ht="15.75" customHeight="1">
      <c r="P768" s="662"/>
      <c r="Q768" s="662"/>
    </row>
    <row r="769" ht="15.75" customHeight="1">
      <c r="P769" s="662"/>
      <c r="Q769" s="662"/>
    </row>
    <row r="770" ht="15.75" customHeight="1">
      <c r="P770" s="662"/>
      <c r="Q770" s="662"/>
    </row>
    <row r="771" ht="15.75" customHeight="1">
      <c r="P771" s="662"/>
      <c r="Q771" s="662"/>
    </row>
    <row r="772" ht="15.75" customHeight="1">
      <c r="P772" s="662"/>
      <c r="Q772" s="662"/>
    </row>
    <row r="773" ht="15.75" customHeight="1">
      <c r="P773" s="662"/>
      <c r="Q773" s="662"/>
    </row>
    <row r="774" ht="15.75" customHeight="1">
      <c r="P774" s="662"/>
      <c r="Q774" s="662"/>
    </row>
    <row r="775" ht="15.75" customHeight="1">
      <c r="P775" s="662"/>
      <c r="Q775" s="662"/>
    </row>
    <row r="776" ht="15.75" customHeight="1">
      <c r="P776" s="662"/>
      <c r="Q776" s="662"/>
    </row>
    <row r="777" ht="15.75" customHeight="1">
      <c r="P777" s="662"/>
      <c r="Q777" s="662"/>
    </row>
    <row r="778" ht="15.75" customHeight="1">
      <c r="P778" s="662"/>
      <c r="Q778" s="662"/>
    </row>
    <row r="779" ht="15.75" customHeight="1">
      <c r="P779" s="662"/>
      <c r="Q779" s="662"/>
    </row>
    <row r="780" ht="15.75" customHeight="1">
      <c r="P780" s="662"/>
      <c r="Q780" s="662"/>
    </row>
    <row r="781" ht="15.75" customHeight="1">
      <c r="P781" s="662"/>
      <c r="Q781" s="662"/>
    </row>
    <row r="782" ht="15.75" customHeight="1">
      <c r="P782" s="662"/>
      <c r="Q782" s="662"/>
    </row>
    <row r="783" ht="15.75" customHeight="1">
      <c r="P783" s="662"/>
      <c r="Q783" s="662"/>
    </row>
    <row r="784" ht="15.75" customHeight="1">
      <c r="P784" s="662"/>
      <c r="Q784" s="662"/>
    </row>
    <row r="785" ht="15.75" customHeight="1">
      <c r="P785" s="662"/>
      <c r="Q785" s="662"/>
    </row>
    <row r="786" ht="15.75" customHeight="1">
      <c r="P786" s="662"/>
      <c r="Q786" s="662"/>
    </row>
    <row r="787" ht="15.75" customHeight="1">
      <c r="P787" s="662"/>
      <c r="Q787" s="662"/>
    </row>
    <row r="788" ht="15.75" customHeight="1">
      <c r="P788" s="662"/>
      <c r="Q788" s="662"/>
    </row>
    <row r="789" ht="15.75" customHeight="1">
      <c r="P789" s="662"/>
      <c r="Q789" s="662"/>
    </row>
    <row r="790" ht="15.75" customHeight="1">
      <c r="P790" s="662"/>
      <c r="Q790" s="662"/>
    </row>
    <row r="791" ht="15.75" customHeight="1">
      <c r="P791" s="662"/>
      <c r="Q791" s="662"/>
    </row>
    <row r="792" ht="15.75" customHeight="1">
      <c r="P792" s="662"/>
      <c r="Q792" s="662"/>
    </row>
    <row r="793" ht="15.75" customHeight="1">
      <c r="P793" s="662"/>
      <c r="Q793" s="662"/>
    </row>
    <row r="794" ht="15.75" customHeight="1">
      <c r="P794" s="662"/>
      <c r="Q794" s="662"/>
    </row>
    <row r="795" ht="15.75" customHeight="1">
      <c r="P795" s="662"/>
      <c r="Q795" s="662"/>
    </row>
    <row r="796" ht="15.75" customHeight="1">
      <c r="P796" s="662"/>
      <c r="Q796" s="662"/>
    </row>
    <row r="797" ht="15.75" customHeight="1">
      <c r="P797" s="662"/>
      <c r="Q797" s="662"/>
    </row>
    <row r="798" ht="15.75" customHeight="1">
      <c r="P798" s="662"/>
      <c r="Q798" s="662"/>
    </row>
    <row r="799" ht="15.75" customHeight="1">
      <c r="P799" s="662"/>
      <c r="Q799" s="662"/>
    </row>
    <row r="800" ht="15.75" customHeight="1">
      <c r="P800" s="662"/>
      <c r="Q800" s="662"/>
    </row>
    <row r="801" ht="15.75" customHeight="1">
      <c r="P801" s="662"/>
      <c r="Q801" s="662"/>
    </row>
    <row r="802" ht="15.75" customHeight="1">
      <c r="P802" s="662"/>
      <c r="Q802" s="662"/>
    </row>
    <row r="803" ht="15.75" customHeight="1">
      <c r="P803" s="662"/>
      <c r="Q803" s="662"/>
    </row>
    <row r="804" ht="15.75" customHeight="1">
      <c r="P804" s="662"/>
      <c r="Q804" s="662"/>
    </row>
    <row r="805" ht="15.75" customHeight="1">
      <c r="P805" s="662"/>
      <c r="Q805" s="662"/>
    </row>
    <row r="806" ht="15.75" customHeight="1">
      <c r="P806" s="662"/>
      <c r="Q806" s="662"/>
    </row>
    <row r="807" ht="15.75" customHeight="1">
      <c r="P807" s="662"/>
      <c r="Q807" s="662"/>
    </row>
    <row r="808" ht="15.75" customHeight="1">
      <c r="P808" s="662"/>
      <c r="Q808" s="662"/>
    </row>
    <row r="809" ht="15.75" customHeight="1">
      <c r="P809" s="662"/>
      <c r="Q809" s="662"/>
    </row>
    <row r="810" ht="15.75" customHeight="1">
      <c r="P810" s="662"/>
      <c r="Q810" s="662"/>
    </row>
    <row r="811" ht="15.75" customHeight="1">
      <c r="P811" s="662"/>
      <c r="Q811" s="662"/>
    </row>
    <row r="812" ht="15.75" customHeight="1">
      <c r="P812" s="662"/>
      <c r="Q812" s="662"/>
    </row>
    <row r="813" ht="15.75" customHeight="1">
      <c r="P813" s="662"/>
      <c r="Q813" s="662"/>
    </row>
    <row r="814" ht="15.75" customHeight="1">
      <c r="P814" s="662"/>
      <c r="Q814" s="662"/>
    </row>
    <row r="815" ht="15.75" customHeight="1">
      <c r="P815" s="662"/>
      <c r="Q815" s="662"/>
    </row>
    <row r="816" ht="15.75" customHeight="1">
      <c r="P816" s="662"/>
      <c r="Q816" s="662"/>
    </row>
    <row r="817" ht="15.75" customHeight="1">
      <c r="P817" s="662"/>
      <c r="Q817" s="662"/>
    </row>
    <row r="818" ht="15.75" customHeight="1">
      <c r="P818" s="662"/>
      <c r="Q818" s="662"/>
    </row>
    <row r="819" ht="15.75" customHeight="1">
      <c r="P819" s="662"/>
      <c r="Q819" s="662"/>
    </row>
    <row r="820" ht="15.75" customHeight="1">
      <c r="P820" s="662"/>
      <c r="Q820" s="662"/>
    </row>
    <row r="821" ht="15.75" customHeight="1">
      <c r="P821" s="662"/>
      <c r="Q821" s="662"/>
    </row>
    <row r="822" ht="15.75" customHeight="1">
      <c r="P822" s="662"/>
      <c r="Q822" s="662"/>
    </row>
    <row r="823" ht="15.75" customHeight="1">
      <c r="P823" s="662"/>
      <c r="Q823" s="662"/>
    </row>
    <row r="824" ht="15.75" customHeight="1">
      <c r="P824" s="662"/>
      <c r="Q824" s="662"/>
    </row>
    <row r="825" ht="15.75" customHeight="1">
      <c r="P825" s="662"/>
      <c r="Q825" s="662"/>
    </row>
    <row r="826" ht="15.75" customHeight="1">
      <c r="P826" s="662"/>
      <c r="Q826" s="662"/>
    </row>
    <row r="827" ht="15.75" customHeight="1">
      <c r="P827" s="662"/>
      <c r="Q827" s="662"/>
    </row>
    <row r="828" ht="15.75" customHeight="1">
      <c r="P828" s="662"/>
      <c r="Q828" s="662"/>
    </row>
    <row r="829" ht="15.75" customHeight="1">
      <c r="P829" s="662"/>
      <c r="Q829" s="662"/>
    </row>
    <row r="830" ht="15.75" customHeight="1">
      <c r="P830" s="662"/>
      <c r="Q830" s="662"/>
    </row>
    <row r="831" ht="15.75" customHeight="1">
      <c r="P831" s="662"/>
      <c r="Q831" s="662"/>
    </row>
    <row r="832" ht="15.75" customHeight="1">
      <c r="P832" s="662"/>
      <c r="Q832" s="662"/>
    </row>
    <row r="833" ht="15.75" customHeight="1">
      <c r="P833" s="662"/>
      <c r="Q833" s="662"/>
    </row>
    <row r="834" ht="15.75" customHeight="1">
      <c r="P834" s="662"/>
      <c r="Q834" s="662"/>
    </row>
    <row r="835" ht="15.75" customHeight="1">
      <c r="P835" s="662"/>
      <c r="Q835" s="662"/>
    </row>
    <row r="836" ht="15.75" customHeight="1">
      <c r="P836" s="662"/>
      <c r="Q836" s="662"/>
    </row>
    <row r="837" ht="15.75" customHeight="1">
      <c r="P837" s="662"/>
      <c r="Q837" s="662"/>
    </row>
    <row r="838" ht="15.75" customHeight="1">
      <c r="P838" s="662"/>
      <c r="Q838" s="662"/>
    </row>
    <row r="839" ht="15.75" customHeight="1">
      <c r="P839" s="662"/>
      <c r="Q839" s="662"/>
    </row>
    <row r="840" ht="15.75" customHeight="1">
      <c r="P840" s="662"/>
      <c r="Q840" s="662"/>
    </row>
    <row r="841" ht="15.75" customHeight="1">
      <c r="P841" s="662"/>
      <c r="Q841" s="662"/>
    </row>
    <row r="842" ht="15.75" customHeight="1">
      <c r="P842" s="662"/>
      <c r="Q842" s="662"/>
    </row>
    <row r="843" ht="15.75" customHeight="1">
      <c r="P843" s="662"/>
      <c r="Q843" s="662"/>
    </row>
    <row r="844" ht="15.75" customHeight="1">
      <c r="P844" s="662"/>
      <c r="Q844" s="662"/>
    </row>
    <row r="845" ht="15.75" customHeight="1">
      <c r="P845" s="662"/>
      <c r="Q845" s="662"/>
    </row>
    <row r="846" ht="15.75" customHeight="1">
      <c r="P846" s="662"/>
      <c r="Q846" s="662"/>
    </row>
    <row r="847" ht="15.75" customHeight="1">
      <c r="P847" s="662"/>
      <c r="Q847" s="662"/>
    </row>
    <row r="848" ht="15.75" customHeight="1">
      <c r="P848" s="662"/>
      <c r="Q848" s="662"/>
    </row>
    <row r="849" ht="15.75" customHeight="1">
      <c r="P849" s="662"/>
      <c r="Q849" s="662"/>
    </row>
    <row r="850" ht="15.75" customHeight="1">
      <c r="P850" s="662"/>
      <c r="Q850" s="662"/>
    </row>
    <row r="851" ht="15.75" customHeight="1">
      <c r="P851" s="662"/>
      <c r="Q851" s="662"/>
    </row>
    <row r="852" ht="15.75" customHeight="1">
      <c r="P852" s="662"/>
      <c r="Q852" s="662"/>
    </row>
    <row r="853" ht="15.75" customHeight="1">
      <c r="P853" s="662"/>
      <c r="Q853" s="662"/>
    </row>
    <row r="854" ht="15.75" customHeight="1">
      <c r="P854" s="662"/>
      <c r="Q854" s="662"/>
    </row>
    <row r="855" ht="15.75" customHeight="1">
      <c r="P855" s="662"/>
      <c r="Q855" s="662"/>
    </row>
    <row r="856" ht="15.75" customHeight="1">
      <c r="P856" s="662"/>
      <c r="Q856" s="662"/>
    </row>
    <row r="857" ht="15.75" customHeight="1">
      <c r="P857" s="662"/>
      <c r="Q857" s="662"/>
    </row>
    <row r="858" ht="15.75" customHeight="1">
      <c r="P858" s="662"/>
      <c r="Q858" s="662"/>
    </row>
    <row r="859" ht="15.75" customHeight="1">
      <c r="P859" s="662"/>
      <c r="Q859" s="662"/>
    </row>
    <row r="860" ht="15.75" customHeight="1">
      <c r="P860" s="662"/>
      <c r="Q860" s="662"/>
    </row>
    <row r="861" ht="15.75" customHeight="1">
      <c r="P861" s="662"/>
      <c r="Q861" s="662"/>
    </row>
    <row r="862" ht="15.75" customHeight="1">
      <c r="P862" s="662"/>
      <c r="Q862" s="662"/>
    </row>
    <row r="863" ht="15.75" customHeight="1">
      <c r="P863" s="662"/>
      <c r="Q863" s="662"/>
    </row>
    <row r="864" ht="15.75" customHeight="1">
      <c r="P864" s="662"/>
      <c r="Q864" s="662"/>
    </row>
    <row r="865" ht="15.75" customHeight="1">
      <c r="P865" s="662"/>
      <c r="Q865" s="662"/>
    </row>
    <row r="866" ht="15.75" customHeight="1">
      <c r="P866" s="662"/>
      <c r="Q866" s="662"/>
    </row>
    <row r="867" ht="15.75" customHeight="1">
      <c r="P867" s="662"/>
      <c r="Q867" s="662"/>
    </row>
    <row r="868" ht="15.75" customHeight="1">
      <c r="P868" s="662"/>
      <c r="Q868" s="662"/>
    </row>
    <row r="869" ht="15.75" customHeight="1">
      <c r="P869" s="662"/>
      <c r="Q869" s="662"/>
    </row>
    <row r="870" ht="15.75" customHeight="1">
      <c r="P870" s="662"/>
      <c r="Q870" s="662"/>
    </row>
    <row r="871" ht="15.75" customHeight="1">
      <c r="P871" s="662"/>
      <c r="Q871" s="662"/>
    </row>
    <row r="872" ht="15.75" customHeight="1">
      <c r="P872" s="662"/>
      <c r="Q872" s="662"/>
    </row>
    <row r="873" ht="15.75" customHeight="1">
      <c r="P873" s="662"/>
      <c r="Q873" s="662"/>
    </row>
    <row r="874" ht="15.75" customHeight="1">
      <c r="P874" s="662"/>
      <c r="Q874" s="662"/>
    </row>
    <row r="875" ht="15.75" customHeight="1">
      <c r="P875" s="662"/>
      <c r="Q875" s="662"/>
    </row>
    <row r="876" ht="15.75" customHeight="1">
      <c r="P876" s="662"/>
      <c r="Q876" s="662"/>
    </row>
    <row r="877" ht="15.75" customHeight="1">
      <c r="P877" s="662"/>
      <c r="Q877" s="662"/>
    </row>
    <row r="878" ht="15.75" customHeight="1">
      <c r="P878" s="662"/>
      <c r="Q878" s="662"/>
    </row>
    <row r="879" ht="15.75" customHeight="1">
      <c r="P879" s="662"/>
      <c r="Q879" s="662"/>
    </row>
    <row r="880" ht="15.75" customHeight="1">
      <c r="P880" s="662"/>
      <c r="Q880" s="662"/>
    </row>
    <row r="881" ht="15.75" customHeight="1">
      <c r="P881" s="662"/>
      <c r="Q881" s="662"/>
    </row>
    <row r="882" ht="15.75" customHeight="1">
      <c r="P882" s="662"/>
      <c r="Q882" s="662"/>
    </row>
    <row r="883" ht="15.75" customHeight="1">
      <c r="P883" s="662"/>
      <c r="Q883" s="662"/>
    </row>
    <row r="884" ht="15.75" customHeight="1">
      <c r="P884" s="662"/>
      <c r="Q884" s="662"/>
    </row>
    <row r="885" ht="15.75" customHeight="1">
      <c r="P885" s="662"/>
      <c r="Q885" s="662"/>
    </row>
    <row r="886" ht="15.75" customHeight="1">
      <c r="P886" s="662"/>
      <c r="Q886" s="662"/>
    </row>
    <row r="887" ht="15.75" customHeight="1">
      <c r="P887" s="662"/>
      <c r="Q887" s="662"/>
    </row>
    <row r="888" ht="15.75" customHeight="1">
      <c r="P888" s="662"/>
      <c r="Q888" s="662"/>
    </row>
    <row r="889" ht="15.75" customHeight="1">
      <c r="P889" s="662"/>
      <c r="Q889" s="662"/>
    </row>
    <row r="890" ht="15.75" customHeight="1">
      <c r="P890" s="662"/>
      <c r="Q890" s="662"/>
    </row>
    <row r="891" ht="15.75" customHeight="1">
      <c r="P891" s="662"/>
      <c r="Q891" s="662"/>
    </row>
    <row r="892" ht="15.75" customHeight="1">
      <c r="P892" s="662"/>
      <c r="Q892" s="662"/>
    </row>
    <row r="893" ht="15.75" customHeight="1">
      <c r="P893" s="662"/>
      <c r="Q893" s="662"/>
    </row>
    <row r="894" ht="15.75" customHeight="1">
      <c r="P894" s="662"/>
      <c r="Q894" s="662"/>
    </row>
    <row r="895" ht="15.75" customHeight="1">
      <c r="P895" s="662"/>
      <c r="Q895" s="662"/>
    </row>
    <row r="896" ht="15.75" customHeight="1">
      <c r="P896" s="662"/>
      <c r="Q896" s="662"/>
    </row>
    <row r="897" ht="15.75" customHeight="1">
      <c r="P897" s="662"/>
      <c r="Q897" s="662"/>
    </row>
    <row r="898" ht="15.75" customHeight="1">
      <c r="P898" s="662"/>
      <c r="Q898" s="662"/>
    </row>
    <row r="899" ht="15.75" customHeight="1">
      <c r="P899" s="662"/>
      <c r="Q899" s="662"/>
    </row>
    <row r="900" ht="15.75" customHeight="1">
      <c r="P900" s="662"/>
      <c r="Q900" s="662"/>
    </row>
    <row r="901" ht="15.75" customHeight="1">
      <c r="P901" s="662"/>
      <c r="Q901" s="662"/>
    </row>
    <row r="902" ht="15.75" customHeight="1">
      <c r="P902" s="662"/>
      <c r="Q902" s="662"/>
    </row>
    <row r="903" ht="15.75" customHeight="1">
      <c r="P903" s="662"/>
      <c r="Q903" s="662"/>
    </row>
    <row r="904" ht="15.75" customHeight="1">
      <c r="P904" s="662"/>
      <c r="Q904" s="662"/>
    </row>
    <row r="905" ht="15.75" customHeight="1">
      <c r="P905" s="662"/>
      <c r="Q905" s="662"/>
    </row>
    <row r="906" ht="15.75" customHeight="1">
      <c r="P906" s="662"/>
      <c r="Q906" s="662"/>
    </row>
    <row r="907" ht="15.75" customHeight="1">
      <c r="P907" s="662"/>
      <c r="Q907" s="662"/>
    </row>
    <row r="908" ht="15.75" customHeight="1">
      <c r="P908" s="662"/>
      <c r="Q908" s="662"/>
    </row>
    <row r="909" ht="15.75" customHeight="1">
      <c r="P909" s="662"/>
      <c r="Q909" s="662"/>
    </row>
    <row r="910" ht="15.75" customHeight="1">
      <c r="P910" s="662"/>
      <c r="Q910" s="662"/>
    </row>
    <row r="911" ht="15.75" customHeight="1">
      <c r="P911" s="662"/>
      <c r="Q911" s="662"/>
    </row>
    <row r="912" ht="15.75" customHeight="1">
      <c r="P912" s="662"/>
      <c r="Q912" s="662"/>
    </row>
    <row r="913" ht="15.75" customHeight="1">
      <c r="P913" s="662"/>
      <c r="Q913" s="662"/>
    </row>
    <row r="914" ht="15.75" customHeight="1">
      <c r="P914" s="662"/>
      <c r="Q914" s="662"/>
    </row>
    <row r="915" ht="15.75" customHeight="1">
      <c r="P915" s="662"/>
      <c r="Q915" s="662"/>
    </row>
    <row r="916" ht="15.75" customHeight="1">
      <c r="P916" s="662"/>
      <c r="Q916" s="662"/>
    </row>
    <row r="917" ht="15.75" customHeight="1">
      <c r="P917" s="662"/>
      <c r="Q917" s="662"/>
    </row>
    <row r="918" ht="15.75" customHeight="1">
      <c r="P918" s="662"/>
      <c r="Q918" s="662"/>
    </row>
    <row r="919" ht="15.75" customHeight="1">
      <c r="P919" s="662"/>
      <c r="Q919" s="662"/>
    </row>
    <row r="920" ht="15.75" customHeight="1">
      <c r="P920" s="662"/>
      <c r="Q920" s="662"/>
    </row>
    <row r="921" ht="15.75" customHeight="1">
      <c r="P921" s="662"/>
      <c r="Q921" s="662"/>
    </row>
    <row r="922" ht="15.75" customHeight="1">
      <c r="P922" s="662"/>
      <c r="Q922" s="662"/>
    </row>
    <row r="923" ht="15.75" customHeight="1">
      <c r="P923" s="662"/>
      <c r="Q923" s="662"/>
    </row>
    <row r="924" ht="15.75" customHeight="1">
      <c r="P924" s="662"/>
      <c r="Q924" s="662"/>
    </row>
    <row r="925" ht="15.75" customHeight="1">
      <c r="P925" s="662"/>
      <c r="Q925" s="662"/>
    </row>
    <row r="926" ht="15.75" customHeight="1">
      <c r="P926" s="662"/>
      <c r="Q926" s="662"/>
    </row>
    <row r="927" ht="15.75" customHeight="1">
      <c r="P927" s="662"/>
      <c r="Q927" s="662"/>
    </row>
    <row r="928" ht="15.75" customHeight="1">
      <c r="P928" s="662"/>
      <c r="Q928" s="662"/>
    </row>
    <row r="929" ht="15.75" customHeight="1">
      <c r="P929" s="662"/>
      <c r="Q929" s="662"/>
    </row>
    <row r="930" ht="15.75" customHeight="1">
      <c r="P930" s="662"/>
      <c r="Q930" s="662"/>
    </row>
    <row r="931" ht="15.75" customHeight="1">
      <c r="P931" s="662"/>
      <c r="Q931" s="662"/>
    </row>
    <row r="932" ht="15.75" customHeight="1">
      <c r="P932" s="662"/>
      <c r="Q932" s="662"/>
    </row>
    <row r="933" ht="15.75" customHeight="1">
      <c r="P933" s="662"/>
      <c r="Q933" s="662"/>
    </row>
    <row r="934" ht="15.75" customHeight="1">
      <c r="P934" s="662"/>
      <c r="Q934" s="662"/>
    </row>
    <row r="935" ht="15.75" customHeight="1">
      <c r="P935" s="662"/>
      <c r="Q935" s="662"/>
    </row>
    <row r="936" ht="15.75" customHeight="1">
      <c r="P936" s="662"/>
      <c r="Q936" s="662"/>
    </row>
    <row r="937" ht="15.75" customHeight="1">
      <c r="P937" s="662"/>
      <c r="Q937" s="662"/>
    </row>
    <row r="938" ht="15.75" customHeight="1">
      <c r="P938" s="662"/>
      <c r="Q938" s="662"/>
    </row>
    <row r="939" ht="15.75" customHeight="1">
      <c r="P939" s="662"/>
      <c r="Q939" s="662"/>
    </row>
    <row r="940" ht="15.75" customHeight="1">
      <c r="P940" s="662"/>
      <c r="Q940" s="662"/>
    </row>
    <row r="941" ht="15.75" customHeight="1">
      <c r="P941" s="662"/>
      <c r="Q941" s="662"/>
    </row>
    <row r="942" ht="15.75" customHeight="1">
      <c r="P942" s="662"/>
      <c r="Q942" s="662"/>
    </row>
    <row r="943" ht="15.75" customHeight="1">
      <c r="P943" s="662"/>
      <c r="Q943" s="662"/>
    </row>
    <row r="944" ht="15.75" customHeight="1">
      <c r="P944" s="662"/>
      <c r="Q944" s="662"/>
    </row>
    <row r="945" ht="15.75" customHeight="1">
      <c r="P945" s="662"/>
      <c r="Q945" s="662"/>
    </row>
    <row r="946" ht="15.75" customHeight="1">
      <c r="P946" s="662"/>
      <c r="Q946" s="662"/>
    </row>
    <row r="947" ht="15.75" customHeight="1">
      <c r="P947" s="662"/>
      <c r="Q947" s="662"/>
    </row>
    <row r="948" ht="15.75" customHeight="1">
      <c r="P948" s="662"/>
      <c r="Q948" s="662"/>
    </row>
    <row r="949" ht="15.75" customHeight="1">
      <c r="P949" s="662"/>
      <c r="Q949" s="662"/>
    </row>
    <row r="950" ht="15.75" customHeight="1">
      <c r="P950" s="662"/>
      <c r="Q950" s="662"/>
    </row>
    <row r="951" ht="15.75" customHeight="1">
      <c r="P951" s="662"/>
      <c r="Q951" s="662"/>
    </row>
    <row r="952" ht="15.75" customHeight="1">
      <c r="P952" s="662"/>
      <c r="Q952" s="662"/>
    </row>
    <row r="953" ht="15.75" customHeight="1">
      <c r="P953" s="662"/>
      <c r="Q953" s="662"/>
    </row>
    <row r="954" ht="15.75" customHeight="1">
      <c r="P954" s="662"/>
      <c r="Q954" s="662"/>
    </row>
    <row r="955" ht="15.75" customHeight="1">
      <c r="P955" s="662"/>
      <c r="Q955" s="662"/>
    </row>
    <row r="956" ht="15.75" customHeight="1">
      <c r="P956" s="662"/>
      <c r="Q956" s="662"/>
    </row>
    <row r="957" ht="15.75" customHeight="1">
      <c r="P957" s="662"/>
      <c r="Q957" s="662"/>
    </row>
    <row r="958" ht="15.75" customHeight="1">
      <c r="P958" s="662"/>
      <c r="Q958" s="662"/>
    </row>
    <row r="959" ht="15.75" customHeight="1">
      <c r="P959" s="662"/>
      <c r="Q959" s="662"/>
    </row>
    <row r="960" ht="15.75" customHeight="1">
      <c r="P960" s="662"/>
      <c r="Q960" s="662"/>
    </row>
    <row r="961" ht="15.75" customHeight="1">
      <c r="P961" s="662"/>
      <c r="Q961" s="662"/>
    </row>
    <row r="962" ht="15.75" customHeight="1">
      <c r="P962" s="662"/>
      <c r="Q962" s="662"/>
    </row>
    <row r="963" ht="15.75" customHeight="1">
      <c r="P963" s="662"/>
      <c r="Q963" s="662"/>
    </row>
    <row r="964" ht="15.75" customHeight="1">
      <c r="P964" s="662"/>
      <c r="Q964" s="662"/>
    </row>
    <row r="965" ht="15.75" customHeight="1">
      <c r="P965" s="662"/>
      <c r="Q965" s="662"/>
    </row>
    <row r="966" ht="15.75" customHeight="1">
      <c r="P966" s="662"/>
      <c r="Q966" s="662"/>
    </row>
    <row r="967" ht="15.75" customHeight="1">
      <c r="P967" s="662"/>
      <c r="Q967" s="662"/>
    </row>
    <row r="968" ht="15.75" customHeight="1">
      <c r="P968" s="662"/>
      <c r="Q968" s="662"/>
    </row>
    <row r="969" ht="15.75" customHeight="1">
      <c r="P969" s="662"/>
      <c r="Q969" s="662"/>
    </row>
    <row r="970" ht="15.75" customHeight="1">
      <c r="P970" s="662"/>
      <c r="Q970" s="662"/>
    </row>
    <row r="971" ht="15.75" customHeight="1">
      <c r="P971" s="662"/>
      <c r="Q971" s="662"/>
    </row>
    <row r="972" ht="15.75" customHeight="1">
      <c r="P972" s="662"/>
      <c r="Q972" s="662"/>
    </row>
    <row r="973" ht="15.75" customHeight="1">
      <c r="P973" s="662"/>
      <c r="Q973" s="662"/>
    </row>
    <row r="974" ht="15.75" customHeight="1">
      <c r="P974" s="662"/>
      <c r="Q974" s="662"/>
    </row>
    <row r="975" ht="15.75" customHeight="1">
      <c r="P975" s="662"/>
      <c r="Q975" s="662"/>
    </row>
    <row r="976" ht="15.75" customHeight="1">
      <c r="P976" s="662"/>
      <c r="Q976" s="662"/>
    </row>
    <row r="977" ht="15.75" customHeight="1">
      <c r="P977" s="662"/>
      <c r="Q977" s="662"/>
    </row>
    <row r="978" ht="15.75" customHeight="1">
      <c r="P978" s="662"/>
      <c r="Q978" s="662"/>
    </row>
    <row r="979" ht="15.75" customHeight="1">
      <c r="P979" s="662"/>
      <c r="Q979" s="662"/>
    </row>
    <row r="980" ht="15.75" customHeight="1">
      <c r="P980" s="662"/>
      <c r="Q980" s="662"/>
    </row>
    <row r="981" ht="15.75" customHeight="1">
      <c r="P981" s="662"/>
      <c r="Q981" s="662"/>
    </row>
    <row r="982" ht="15.75" customHeight="1">
      <c r="P982" s="662"/>
      <c r="Q982" s="662"/>
    </row>
    <row r="983" ht="15.75" customHeight="1">
      <c r="P983" s="662"/>
      <c r="Q983" s="662"/>
    </row>
    <row r="984" ht="15.75" customHeight="1">
      <c r="P984" s="662"/>
      <c r="Q984" s="662"/>
    </row>
    <row r="985" ht="15.75" customHeight="1">
      <c r="P985" s="662"/>
      <c r="Q985" s="662"/>
    </row>
    <row r="986" ht="15.75" customHeight="1">
      <c r="P986" s="662"/>
      <c r="Q986" s="662"/>
    </row>
    <row r="987" ht="15.75" customHeight="1">
      <c r="P987" s="662"/>
      <c r="Q987" s="662"/>
    </row>
    <row r="988" ht="15.75" customHeight="1">
      <c r="P988" s="662"/>
      <c r="Q988" s="662"/>
    </row>
    <row r="989" ht="15.75" customHeight="1">
      <c r="P989" s="662"/>
      <c r="Q989" s="662"/>
    </row>
    <row r="990" ht="15.75" customHeight="1">
      <c r="P990" s="662"/>
      <c r="Q990" s="662"/>
    </row>
    <row r="991" ht="15.75" customHeight="1">
      <c r="P991" s="662"/>
      <c r="Q991" s="662"/>
    </row>
    <row r="992" ht="15.75" customHeight="1">
      <c r="P992" s="662"/>
      <c r="Q992" s="662"/>
    </row>
    <row r="993" ht="15.75" customHeight="1">
      <c r="P993" s="662"/>
      <c r="Q993" s="662"/>
    </row>
    <row r="994" ht="15.75" customHeight="1">
      <c r="P994" s="662"/>
      <c r="Q994" s="662"/>
    </row>
    <row r="995" ht="15.75" customHeight="1">
      <c r="P995" s="662"/>
      <c r="Q995" s="662"/>
    </row>
    <row r="996" ht="15.75" customHeight="1">
      <c r="P996" s="662"/>
      <c r="Q996" s="662"/>
    </row>
    <row r="997" ht="15.75" customHeight="1">
      <c r="P997" s="662"/>
      <c r="Q997" s="662"/>
    </row>
    <row r="998" ht="15.75" customHeight="1">
      <c r="P998" s="662"/>
      <c r="Q998" s="662"/>
    </row>
    <row r="999" ht="15.75" customHeight="1">
      <c r="P999" s="662"/>
      <c r="Q999" s="662"/>
    </row>
    <row r="1000" ht="15.75" customHeight="1">
      <c r="P1000" s="662"/>
      <c r="Q1000" s="662"/>
    </row>
  </sheetData>
  <mergeCells count="2">
    <mergeCell ref="A1:H1"/>
    <mergeCell ref="A40:C40"/>
  </mergeCells>
  <printOptions/>
  <pageMargins bottom="0.787401575" footer="0.0" header="0.0" left="0.7" right="0.7" top="0.787401575"/>
  <pageSetup paperSize="9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24.0"/>
    <col customWidth="1" min="3" max="11" width="19.14"/>
    <col customWidth="1" min="12" max="12" width="18.14"/>
    <col customWidth="1" min="13" max="13" width="17.0"/>
  </cols>
  <sheetData>
    <row r="1" ht="18.0" customHeight="1">
      <c r="A1" s="663" t="s">
        <v>210</v>
      </c>
      <c r="B1" s="251"/>
      <c r="C1" s="251"/>
      <c r="D1" s="664"/>
      <c r="E1" s="662"/>
      <c r="F1" s="662"/>
      <c r="G1" s="662"/>
      <c r="H1" s="662"/>
      <c r="I1" s="662"/>
      <c r="J1" s="251"/>
      <c r="K1" s="251"/>
      <c r="L1" s="251"/>
      <c r="M1" s="251"/>
    </row>
    <row r="2">
      <c r="A2" s="665"/>
      <c r="B2" s="666" t="s">
        <v>150</v>
      </c>
      <c r="C2" s="666" t="s">
        <v>151</v>
      </c>
      <c r="D2" s="666" t="s">
        <v>152</v>
      </c>
      <c r="E2" s="666" t="s">
        <v>153</v>
      </c>
      <c r="F2" s="666" t="s">
        <v>154</v>
      </c>
      <c r="G2" s="666" t="s">
        <v>155</v>
      </c>
      <c r="H2" s="666" t="s">
        <v>156</v>
      </c>
      <c r="I2" s="666" t="s">
        <v>157</v>
      </c>
      <c r="J2" s="666" t="s">
        <v>158</v>
      </c>
      <c r="K2" s="666" t="s">
        <v>159</v>
      </c>
      <c r="L2" s="666" t="s">
        <v>160</v>
      </c>
      <c r="M2" s="666" t="s">
        <v>161</v>
      </c>
    </row>
    <row r="3">
      <c r="A3" s="665" t="s">
        <v>211</v>
      </c>
      <c r="B3" s="667">
        <v>677.52</v>
      </c>
      <c r="C3" s="668">
        <v>677.52</v>
      </c>
      <c r="D3" s="668">
        <v>677.52</v>
      </c>
      <c r="E3" s="668">
        <v>4392.06</v>
      </c>
      <c r="F3" s="668">
        <v>1321.82</v>
      </c>
      <c r="G3" s="668">
        <v>399.06</v>
      </c>
      <c r="H3" s="668">
        <v>14.07</v>
      </c>
      <c r="I3" s="667">
        <v>2385.16</v>
      </c>
      <c r="J3" s="667">
        <v>813.72</v>
      </c>
      <c r="K3" s="667">
        <v>812.79</v>
      </c>
      <c r="L3" s="667"/>
      <c r="M3" s="667"/>
    </row>
    <row r="4">
      <c r="A4" s="665" t="s">
        <v>212</v>
      </c>
      <c r="B4" s="667">
        <v>3.48</v>
      </c>
      <c r="C4" s="668">
        <v>3.48</v>
      </c>
      <c r="D4" s="668">
        <v>3.48</v>
      </c>
      <c r="E4" s="668">
        <v>3.48</v>
      </c>
      <c r="F4" s="668">
        <v>3.48</v>
      </c>
      <c r="G4" s="668">
        <v>3.48</v>
      </c>
      <c r="H4" s="668">
        <v>3.48</v>
      </c>
      <c r="I4" s="667">
        <v>3.48</v>
      </c>
      <c r="J4" s="667">
        <v>3.48</v>
      </c>
      <c r="K4" s="667">
        <v>3.48</v>
      </c>
      <c r="L4" s="667"/>
      <c r="M4" s="667"/>
    </row>
    <row r="5">
      <c r="A5" s="665" t="s">
        <v>213</v>
      </c>
      <c r="B5" s="669">
        <v>3309127.14</v>
      </c>
      <c r="C5" s="670">
        <v>3081422.31</v>
      </c>
      <c r="D5" s="670">
        <v>5296990.45</v>
      </c>
      <c r="E5" s="671">
        <v>5139899.08</v>
      </c>
      <c r="F5" s="671">
        <v>5776379.51</v>
      </c>
      <c r="G5" s="671">
        <v>5689223.79</v>
      </c>
      <c r="H5" s="671">
        <v>4949170.58</v>
      </c>
      <c r="I5" s="669">
        <v>4470626.61</v>
      </c>
      <c r="J5" s="669">
        <v>4330703.45</v>
      </c>
      <c r="K5" s="669">
        <v>4308818.24</v>
      </c>
      <c r="L5" s="669"/>
      <c r="M5" s="669"/>
    </row>
    <row r="6">
      <c r="A6" s="665" t="s">
        <v>214</v>
      </c>
      <c r="B6" s="669">
        <v>813.0</v>
      </c>
      <c r="C6" s="671">
        <v>813.0</v>
      </c>
      <c r="D6" s="671">
        <v>813.0</v>
      </c>
      <c r="E6" s="671">
        <v>813.0</v>
      </c>
      <c r="F6" s="671">
        <v>813.0</v>
      </c>
      <c r="G6" s="671">
        <v>813.0</v>
      </c>
      <c r="H6" s="671">
        <v>813.0</v>
      </c>
      <c r="I6" s="669">
        <v>813.0</v>
      </c>
      <c r="J6" s="669">
        <v>467.0</v>
      </c>
      <c r="K6" s="672">
        <v>-105.0</v>
      </c>
      <c r="L6" s="669"/>
      <c r="M6" s="669"/>
    </row>
    <row r="7">
      <c r="A7" s="665" t="s">
        <v>215</v>
      </c>
      <c r="B7" s="669">
        <v>7102.0</v>
      </c>
      <c r="C7" s="671">
        <v>7102.0</v>
      </c>
      <c r="D7" s="671">
        <v>7102.0</v>
      </c>
      <c r="E7" s="671">
        <v>7102.0</v>
      </c>
      <c r="F7" s="671">
        <v>7102.0</v>
      </c>
      <c r="G7" s="671">
        <v>7102.0</v>
      </c>
      <c r="H7" s="671">
        <v>7102.0</v>
      </c>
      <c r="I7" s="669">
        <v>7102.0</v>
      </c>
      <c r="J7" s="669">
        <v>7102.0</v>
      </c>
      <c r="K7" s="669">
        <v>7102.0</v>
      </c>
      <c r="L7" s="669"/>
      <c r="M7" s="669"/>
    </row>
    <row r="8" ht="15.75" customHeight="1">
      <c r="A8" s="673" t="s">
        <v>216</v>
      </c>
      <c r="B8" s="674">
        <v>681.0</v>
      </c>
      <c r="C8" s="674">
        <f t="shared" ref="C8:E8" si="1">C3+C4</f>
        <v>681</v>
      </c>
      <c r="D8" s="674">
        <f t="shared" si="1"/>
        <v>681</v>
      </c>
      <c r="E8" s="674">
        <f t="shared" si="1"/>
        <v>4395.54</v>
      </c>
      <c r="F8" s="674">
        <f>F4+F3</f>
        <v>1325.3</v>
      </c>
      <c r="G8" s="674">
        <f t="shared" ref="G8:K8" si="2">G3+G4</f>
        <v>402.54</v>
      </c>
      <c r="H8" s="674">
        <f t="shared" si="2"/>
        <v>17.55</v>
      </c>
      <c r="I8" s="674">
        <f t="shared" si="2"/>
        <v>2388.64</v>
      </c>
      <c r="J8" s="674">
        <f t="shared" si="2"/>
        <v>817.2</v>
      </c>
      <c r="K8" s="674">
        <f t="shared" si="2"/>
        <v>816.27</v>
      </c>
      <c r="L8" s="674"/>
      <c r="M8" s="674"/>
    </row>
    <row r="9" ht="15.75" customHeight="1">
      <c r="A9" s="673" t="s">
        <v>217</v>
      </c>
      <c r="B9" s="675">
        <v>3317042.14</v>
      </c>
      <c r="C9" s="675">
        <f>C7+C6+C5</f>
        <v>3089337.31</v>
      </c>
      <c r="D9" s="675">
        <f>D5+D6+D7</f>
        <v>5304905.45</v>
      </c>
      <c r="E9" s="675">
        <f>E6+E5+E7</f>
        <v>5147814.08</v>
      </c>
      <c r="F9" s="675">
        <f t="shared" ref="F9:H9" si="3">F7+F6+F5</f>
        <v>5784294.51</v>
      </c>
      <c r="G9" s="675">
        <f t="shared" si="3"/>
        <v>5697138.79</v>
      </c>
      <c r="H9" s="675">
        <f t="shared" si="3"/>
        <v>4957085.58</v>
      </c>
      <c r="I9" s="675">
        <f t="shared" ref="I9:K9" si="4">I5+I6+I7</f>
        <v>4478541.61</v>
      </c>
      <c r="J9" s="675">
        <f t="shared" si="4"/>
        <v>4338272.45</v>
      </c>
      <c r="K9" s="675">
        <f t="shared" si="4"/>
        <v>4315815.24</v>
      </c>
      <c r="L9" s="675"/>
      <c r="M9" s="675"/>
    </row>
    <row r="10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>
      <c r="A11" s="25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</row>
    <row r="12" ht="15.75" customHeight="1">
      <c r="A12" s="25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</row>
    <row r="13" ht="15.75" customHeight="1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</row>
    <row r="14" ht="15.75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</row>
    <row r="15" ht="15.75" customHeight="1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ht="15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</row>
    <row r="17" ht="15.75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</row>
    <row r="18" ht="15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ht="15.75" customHeight="1">
      <c r="A19" s="251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ht="15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</row>
    <row r="21" ht="15.75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ht="15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</row>
    <row r="23" ht="15.75" customHeight="1">
      <c r="A23" s="251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</row>
    <row r="24" ht="15.75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</row>
    <row r="25" ht="15.7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</row>
    <row r="26" ht="15.75" customHeight="1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</row>
    <row r="27" ht="15.75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</row>
    <row r="28" ht="15.75" customHeigh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</row>
    <row r="29" ht="15.7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</row>
    <row r="30" ht="15.75" customHeight="1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</row>
    <row r="31" ht="15.7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ht="15.75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</row>
    <row r="33" ht="15.75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</row>
    <row r="34" ht="15.75" customHeight="1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</row>
    <row r="35" ht="15.75" customHeight="1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</row>
    <row r="36" ht="15.75" customHeight="1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</row>
    <row r="37" ht="15.75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</row>
    <row r="38" ht="15.75" customHeight="1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</row>
    <row r="39" ht="15.7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</row>
    <row r="40" ht="15.75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</row>
    <row r="41" ht="15.75" customHeight="1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</row>
    <row r="42" ht="15.75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</row>
    <row r="43" ht="15.75" customHeight="1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</row>
    <row r="44" ht="15.75" customHeigh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</row>
    <row r="45" ht="15.75" customHeight="1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</row>
    <row r="46" ht="15.75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</row>
    <row r="47" ht="15.75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ht="15.75" customHeight="1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ht="15.75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ht="15.75" customHeight="1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ht="15.75" customHeight="1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ht="15.75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</row>
    <row r="53" ht="15.75" customHeigh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ht="15.75" customHeight="1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ht="15.75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ht="15.75" customHeight="1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ht="15.75" customHeight="1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ht="15.75" customHeight="1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ht="15.75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ht="15.75" customHeight="1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</row>
    <row r="61" ht="15.75" customHeight="1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</row>
    <row r="62" ht="15.75" customHeight="1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</row>
    <row r="63" ht="15.75" customHeight="1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</row>
    <row r="64" ht="15.75" customHeight="1">
      <c r="A64" s="251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ht="15.75" customHeight="1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</row>
    <row r="66" ht="15.75" customHeight="1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</row>
    <row r="67" ht="15.75" customHeight="1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</row>
    <row r="68" ht="15.75" customHeight="1">
      <c r="A68" s="251"/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ht="15.75" customHeight="1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ht="15.75" customHeight="1">
      <c r="A70" s="251"/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</row>
    <row r="71" ht="15.75" customHeight="1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</row>
    <row r="72" ht="15.75" customHeight="1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</row>
    <row r="73" ht="15.75" customHeight="1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</row>
    <row r="74" ht="15.75" customHeight="1">
      <c r="A74" s="251"/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</row>
    <row r="75" ht="15.75" customHeight="1">
      <c r="A75" s="251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</row>
    <row r="76" ht="15.75" customHeight="1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</row>
    <row r="77" ht="15.75" customHeight="1">
      <c r="A77" s="251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</row>
    <row r="78" ht="15.75" customHeight="1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</row>
    <row r="79" ht="15.75" customHeight="1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</row>
    <row r="80" ht="15.75" customHeight="1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</row>
    <row r="81" ht="15.75" customHeight="1">
      <c r="A81" s="251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</row>
    <row r="82" ht="15.75" customHeight="1">
      <c r="A82" s="251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</row>
    <row r="83" ht="15.75" customHeight="1">
      <c r="A83" s="251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</row>
    <row r="84" ht="15.75" customHeight="1">
      <c r="A84" s="251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</row>
    <row r="85" ht="15.75" customHeight="1">
      <c r="A85" s="251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</row>
    <row r="86" ht="15.75" customHeight="1">
      <c r="A86" s="251"/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</row>
    <row r="87" ht="15.75" customHeight="1">
      <c r="A87" s="251"/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</row>
    <row r="88" ht="15.75" customHeight="1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</row>
    <row r="89" ht="15.75" customHeight="1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</row>
    <row r="90" ht="15.75" customHeight="1">
      <c r="A90" s="251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</row>
    <row r="91" ht="15.75" customHeight="1">
      <c r="A91" s="251"/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</row>
    <row r="92" ht="15.75" customHeight="1">
      <c r="A92" s="251"/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</row>
    <row r="93" ht="15.75" customHeight="1">
      <c r="A93" s="251"/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</row>
    <row r="94" ht="15.75" customHeight="1">
      <c r="A94" s="251"/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</row>
    <row r="95" ht="15.75" customHeight="1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</row>
    <row r="96" ht="15.75" customHeight="1">
      <c r="A96" s="251"/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</row>
    <row r="97" ht="15.75" customHeight="1">
      <c r="A97" s="251"/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</row>
    <row r="98" ht="15.75" customHeight="1">
      <c r="A98" s="25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</row>
    <row r="99" ht="15.75" customHeight="1">
      <c r="A99" s="251"/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</row>
    <row r="100" ht="15.75" customHeight="1">
      <c r="A100" s="251"/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</row>
    <row r="101" ht="15.75" customHeight="1">
      <c r="A101" s="251"/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</row>
    <row r="102" ht="15.75" customHeight="1">
      <c r="A102" s="251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</row>
    <row r="103" ht="15.75" customHeight="1">
      <c r="A103" s="251"/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</row>
    <row r="104" ht="15.75" customHeight="1">
      <c r="A104" s="251"/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</row>
    <row r="105" ht="15.75" customHeight="1">
      <c r="A105" s="251"/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</row>
    <row r="106" ht="15.75" customHeight="1">
      <c r="A106" s="251"/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</row>
    <row r="107" ht="15.75" customHeight="1">
      <c r="A107" s="251"/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</row>
    <row r="108" ht="15.75" customHeight="1">
      <c r="A108" s="251"/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</row>
    <row r="109" ht="15.75" customHeight="1">
      <c r="A109" s="251"/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</row>
    <row r="110" ht="15.75" customHeight="1">
      <c r="A110" s="251"/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</row>
    <row r="111" ht="15.75" customHeight="1">
      <c r="A111" s="251"/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</row>
    <row r="112" ht="15.75" customHeight="1">
      <c r="A112" s="251"/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</row>
    <row r="113" ht="15.75" customHeight="1">
      <c r="A113" s="251"/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</row>
    <row r="114" ht="15.75" customHeight="1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</row>
    <row r="115" ht="15.75" customHeight="1">
      <c r="A115" s="251"/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</row>
    <row r="116" ht="15.75" customHeight="1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</row>
    <row r="117" ht="15.75" customHeight="1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</row>
    <row r="118" ht="15.75" customHeight="1">
      <c r="A118" s="251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</row>
    <row r="119" ht="15.75" customHeight="1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</row>
    <row r="120" ht="15.75" customHeight="1">
      <c r="A120" s="251"/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</row>
    <row r="121" ht="15.75" customHeight="1">
      <c r="A121" s="251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</row>
    <row r="122" ht="15.75" customHeight="1">
      <c r="A122" s="251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</row>
    <row r="123" ht="15.75" customHeight="1">
      <c r="A123" s="25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</row>
    <row r="124" ht="15.75" customHeight="1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</row>
    <row r="125" ht="15.75" customHeight="1">
      <c r="A125" s="251"/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</row>
    <row r="126" ht="15.75" customHeight="1">
      <c r="A126" s="251"/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</row>
    <row r="127" ht="15.75" customHeight="1">
      <c r="A127" s="251"/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</row>
    <row r="128" ht="15.75" customHeight="1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</row>
    <row r="129" ht="15.75" customHeight="1">
      <c r="A129" s="251"/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</row>
    <row r="130" ht="15.75" customHeight="1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</row>
    <row r="131" ht="15.75" customHeight="1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</row>
    <row r="132" ht="15.75" customHeight="1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</row>
    <row r="133" ht="15.75" customHeight="1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</row>
    <row r="134" ht="15.75" customHeight="1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</row>
    <row r="135" ht="15.75" customHeight="1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</row>
    <row r="136" ht="15.75" customHeight="1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</row>
    <row r="137" ht="15.75" customHeight="1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</row>
    <row r="138" ht="15.75" customHeight="1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</row>
    <row r="139" ht="15.75" customHeight="1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</row>
    <row r="140" ht="15.75" customHeight="1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</row>
    <row r="141" ht="15.75" customHeight="1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</row>
    <row r="142" ht="15.75" customHeight="1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</row>
    <row r="143" ht="15.75" customHeight="1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</row>
    <row r="144" ht="15.75" customHeight="1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</row>
    <row r="145" ht="15.75" customHeight="1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</row>
    <row r="146" ht="15.75" customHeight="1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</row>
    <row r="147" ht="15.75" customHeight="1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</row>
    <row r="148" ht="15.75" customHeight="1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</row>
    <row r="149" ht="15.75" customHeight="1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</row>
    <row r="150" ht="15.75" customHeight="1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</row>
    <row r="151" ht="15.75" customHeight="1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</row>
    <row r="152" ht="15.75" customHeight="1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</row>
    <row r="153" ht="15.75" customHeight="1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</row>
    <row r="154" ht="15.75" customHeight="1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</row>
    <row r="155" ht="15.75" customHeight="1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</row>
    <row r="156" ht="15.75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</row>
    <row r="157" ht="15.75" customHeight="1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</row>
    <row r="158" ht="15.75" customHeight="1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</row>
    <row r="159" ht="15.75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</row>
    <row r="160" ht="15.75" customHeight="1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</row>
    <row r="161" ht="15.75" customHeight="1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</row>
    <row r="162" ht="15.75" customHeight="1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</row>
    <row r="163" ht="15.75" customHeight="1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</row>
    <row r="164" ht="15.75" customHeight="1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</row>
    <row r="165" ht="15.75" customHeight="1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</row>
    <row r="166" ht="15.75" customHeight="1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</row>
    <row r="167" ht="15.75" customHeight="1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</row>
    <row r="168" ht="15.75" customHeight="1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</row>
    <row r="169" ht="15.75" customHeight="1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</row>
    <row r="170" ht="15.75" customHeight="1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</row>
    <row r="171" ht="15.75" customHeight="1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</row>
    <row r="172" ht="15.75" customHeight="1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</row>
    <row r="173" ht="15.75" customHeight="1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</row>
    <row r="174" ht="15.75" customHeight="1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</row>
    <row r="175" ht="15.75" customHeight="1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</row>
    <row r="176" ht="15.75" customHeight="1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</row>
    <row r="177" ht="15.75" customHeight="1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</row>
    <row r="178" ht="15.75" customHeight="1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</row>
    <row r="179" ht="15.75" customHeight="1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</row>
    <row r="180" ht="15.75" customHeight="1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</row>
    <row r="181" ht="15.75" customHeight="1">
      <c r="A181" s="251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</row>
    <row r="182" ht="15.75" customHeight="1">
      <c r="A182" s="251"/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</row>
    <row r="183" ht="15.75" customHeight="1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</row>
    <row r="184" ht="15.75" customHeight="1">
      <c r="A184" s="251"/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</row>
    <row r="185" ht="15.75" customHeight="1">
      <c r="A185" s="251"/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</row>
    <row r="186" ht="15.75" customHeight="1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</row>
    <row r="187" ht="15.75" customHeight="1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</row>
    <row r="188" ht="15.75" customHeight="1">
      <c r="A188" s="251"/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</row>
    <row r="189" ht="15.75" customHeight="1">
      <c r="A189" s="251"/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</row>
    <row r="190" ht="15.75" customHeight="1">
      <c r="A190" s="251"/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</row>
    <row r="191" ht="15.75" customHeight="1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</row>
    <row r="192" ht="15.75" customHeight="1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</row>
    <row r="193" ht="15.75" customHeight="1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</row>
    <row r="194" ht="15.75" customHeight="1">
      <c r="A194" s="251"/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</row>
    <row r="195" ht="15.75" customHeight="1">
      <c r="A195" s="25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</row>
    <row r="196" ht="15.75" customHeight="1">
      <c r="A196" s="251"/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</row>
    <row r="197" ht="15.75" customHeight="1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</row>
    <row r="198" ht="15.75" customHeight="1">
      <c r="A198" s="251"/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</row>
    <row r="199" ht="15.75" customHeight="1">
      <c r="A199" s="251"/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</row>
    <row r="200" ht="15.75" customHeight="1">
      <c r="A200" s="251"/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</row>
    <row r="201" ht="15.75" customHeight="1">
      <c r="A201" s="251"/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</row>
    <row r="202" ht="15.75" customHeight="1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</row>
    <row r="203" ht="15.75" customHeight="1">
      <c r="A203" s="251"/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</row>
    <row r="204" ht="15.75" customHeight="1">
      <c r="A204" s="251"/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</row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