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ule\OneDrive\Plocha\prezidium_2022\"/>
    </mc:Choice>
  </mc:AlternateContent>
  <bookViews>
    <workbookView xWindow="-108" yWindow="-108" windowWidth="23256" windowHeight="12456"/>
  </bookViews>
  <sheets>
    <sheet name="VÝDAJE" sheetId="1" r:id="rId1"/>
    <sheet name="PŘÍJMY" sheetId="2" r:id="rId2"/>
    <sheet name="STAV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" l="1"/>
  <c r="E28" i="2" s="1"/>
  <c r="D31" i="2"/>
  <c r="D41" i="2" s="1"/>
  <c r="F19" i="1"/>
  <c r="H18" i="1"/>
  <c r="G18" i="1" s="1"/>
  <c r="F74" i="1"/>
  <c r="H72" i="1"/>
  <c r="G72" i="1" s="1"/>
  <c r="H55" i="1"/>
  <c r="G55" i="1" s="1"/>
  <c r="H54" i="1"/>
  <c r="G54" i="1" s="1"/>
  <c r="F5" i="2" l="1"/>
  <c r="E5" i="2" s="1"/>
  <c r="F6" i="2"/>
  <c r="E6" i="2" s="1"/>
  <c r="F4" i="2"/>
  <c r="E4" i="2" s="1"/>
  <c r="F16" i="2"/>
  <c r="E16" i="2" s="1"/>
  <c r="F30" i="2"/>
  <c r="E30" i="2" s="1"/>
  <c r="F15" i="2"/>
  <c r="E15" i="2" s="1"/>
  <c r="F11" i="2"/>
  <c r="E11" i="2" s="1"/>
  <c r="F33" i="2"/>
  <c r="E33" i="2" s="1"/>
  <c r="D36" i="2"/>
  <c r="F14" i="2"/>
  <c r="E14" i="2" s="1"/>
  <c r="H28" i="1"/>
  <c r="G28" i="1" s="1"/>
  <c r="F29" i="1"/>
  <c r="H66" i="1" l="1"/>
  <c r="G66" i="1" s="1"/>
  <c r="H47" i="1" l="1"/>
  <c r="G47" i="1" s="1"/>
  <c r="F48" i="1"/>
  <c r="H73" i="1" l="1"/>
  <c r="G73" i="1" s="1"/>
  <c r="D26" i="2" l="1"/>
  <c r="D23" i="2"/>
  <c r="D17" i="2"/>
  <c r="F13" i="2"/>
  <c r="E13" i="2" s="1"/>
  <c r="F12" i="2"/>
  <c r="E12" i="2" s="1"/>
  <c r="D9" i="2"/>
  <c r="T76" i="1"/>
  <c r="S76" i="1"/>
  <c r="R76" i="1"/>
  <c r="Q76" i="1"/>
  <c r="P76" i="1"/>
  <c r="O76" i="1"/>
  <c r="N76" i="1"/>
  <c r="M76" i="1"/>
  <c r="L76" i="1"/>
  <c r="K76" i="1"/>
  <c r="J76" i="1"/>
  <c r="I76" i="1"/>
  <c r="H71" i="1"/>
  <c r="G71" i="1" s="1"/>
  <c r="H70" i="1"/>
  <c r="G70" i="1" s="1"/>
  <c r="H69" i="1"/>
  <c r="G69" i="1" s="1"/>
  <c r="F67" i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F58" i="1"/>
  <c r="H57" i="1"/>
  <c r="G57" i="1" s="1"/>
  <c r="H56" i="1"/>
  <c r="G56" i="1" s="1"/>
  <c r="H53" i="1"/>
  <c r="G53" i="1" s="1"/>
  <c r="H52" i="1"/>
  <c r="H50" i="1"/>
  <c r="G50" i="1" s="1"/>
  <c r="H46" i="1"/>
  <c r="G46" i="1" s="1"/>
  <c r="H45" i="1"/>
  <c r="G45" i="1" s="1"/>
  <c r="H44" i="1"/>
  <c r="G44" i="1" s="1"/>
  <c r="H43" i="1"/>
  <c r="G43" i="1" s="1"/>
  <c r="H42" i="1"/>
  <c r="G42" i="1" s="1"/>
  <c r="F40" i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27" i="1"/>
  <c r="G27" i="1" s="1"/>
  <c r="H26" i="1"/>
  <c r="G26" i="1" s="1"/>
  <c r="H25" i="1"/>
  <c r="G25" i="1" s="1"/>
  <c r="H24" i="1"/>
  <c r="G24" i="1" s="1"/>
  <c r="H23" i="1"/>
  <c r="G23" i="1" s="1"/>
  <c r="H22" i="1"/>
  <c r="G22" i="1" s="1"/>
  <c r="H21" i="1"/>
  <c r="H17" i="1"/>
  <c r="G17" i="1" s="1"/>
  <c r="H16" i="1"/>
  <c r="G16" i="1" s="1"/>
  <c r="H15" i="1"/>
  <c r="G15" i="1" s="1"/>
  <c r="H14" i="1"/>
  <c r="G14" i="1" s="1"/>
  <c r="H13" i="1"/>
  <c r="G13" i="1" s="1"/>
  <c r="H11" i="1"/>
  <c r="G11" i="1" s="1"/>
  <c r="H10" i="1"/>
  <c r="G10" i="1" s="1"/>
  <c r="H9" i="1"/>
  <c r="G9" i="1" s="1"/>
  <c r="H7" i="1"/>
  <c r="G7" i="1" s="1"/>
  <c r="H6" i="1"/>
  <c r="F76" i="1" l="1"/>
  <c r="H29" i="1"/>
  <c r="H19" i="1"/>
  <c r="H40" i="1"/>
  <c r="G6" i="1"/>
  <c r="G21" i="1"/>
  <c r="H58" i="1"/>
  <c r="H76" i="1"/>
  <c r="H48" i="1"/>
  <c r="G52" i="1"/>
  <c r="H67" i="1"/>
  <c r="H78" i="1" l="1"/>
  <c r="F34" i="2"/>
  <c r="E34" i="2" s="1"/>
  <c r="F29" i="2"/>
  <c r="E29" i="2" s="1"/>
  <c r="F19" i="2"/>
  <c r="E19" i="2" s="1"/>
  <c r="F25" i="2"/>
  <c r="E25" i="2" s="1"/>
  <c r="F22" i="2"/>
  <c r="E22" i="2" s="1"/>
  <c r="F41" i="2" l="1"/>
  <c r="F43" i="2" s="1"/>
</calcChain>
</file>

<file path=xl/sharedStrings.xml><?xml version="1.0" encoding="utf-8"?>
<sst xmlns="http://schemas.openxmlformats.org/spreadsheetml/2006/main" count="256" uniqueCount="227">
  <si>
    <t>Popis</t>
  </si>
  <si>
    <t>měsíční náklad</t>
  </si>
  <si>
    <t>celkově za 12 měsíců</t>
  </si>
  <si>
    <t>Částky jsou uvedeny bez DPH</t>
  </si>
  <si>
    <t>1.</t>
  </si>
  <si>
    <t>MZDOVÉ NÁKLADY ZAMĚSTNANCŮ, MANAŽERŮ, PREZIDIA atd.</t>
  </si>
  <si>
    <t>1.1.</t>
  </si>
  <si>
    <t>Zaměstnanci</t>
  </si>
  <si>
    <t>%</t>
  </si>
  <si>
    <t>PLNĚNÍ</t>
  </si>
  <si>
    <t>leden</t>
  </si>
  <si>
    <t>únor</t>
  </si>
  <si>
    <t>březen</t>
  </si>
  <si>
    <t xml:space="preserve">duben </t>
  </si>
  <si>
    <t xml:space="preserve">květen </t>
  </si>
  <si>
    <t>červen</t>
  </si>
  <si>
    <t>červenec</t>
  </si>
  <si>
    <t>srpen</t>
  </si>
  <si>
    <t>září</t>
  </si>
  <si>
    <t>říjen</t>
  </si>
  <si>
    <t>listopad</t>
  </si>
  <si>
    <t>prosinec</t>
  </si>
  <si>
    <t>1.1.1.</t>
  </si>
  <si>
    <t>Asistent soutěžního úseku</t>
  </si>
  <si>
    <t>Celkové náklady</t>
  </si>
  <si>
    <t>1.1.2.</t>
  </si>
  <si>
    <t>Asistent - sekretariát</t>
  </si>
  <si>
    <t>1.2.</t>
  </si>
  <si>
    <t>Manažeři CDO</t>
  </si>
  <si>
    <t>1.2.1.</t>
  </si>
  <si>
    <t>Prezident CDO + Mezinárodní úsek + Vzdělávání a marketing</t>
  </si>
  <si>
    <t>1.2.2.</t>
  </si>
  <si>
    <t xml:space="preserve">1. Viceprezident + Soutěžní úsek + Legislativa </t>
  </si>
  <si>
    <t>1.2.3.</t>
  </si>
  <si>
    <t>Manažer Správního úseku a ekonomiky</t>
  </si>
  <si>
    <t>1.3.</t>
  </si>
  <si>
    <t>Ostatní odměny</t>
  </si>
  <si>
    <t>1.3.1.</t>
  </si>
  <si>
    <t>Odměny jednání Prezidia</t>
  </si>
  <si>
    <t>13 OSOB /bez prezident, 1.viceprezident, manažer/</t>
  </si>
  <si>
    <t>1.3.2.</t>
  </si>
  <si>
    <t>Odměny, náklady jednání KRK</t>
  </si>
  <si>
    <t>3 osoby</t>
  </si>
  <si>
    <t>1.3.3.</t>
  </si>
  <si>
    <t>Odměny</t>
  </si>
  <si>
    <t>1.3.4.</t>
  </si>
  <si>
    <t>Odměny, náklady jednání komisí</t>
  </si>
  <si>
    <t>1.3.5.</t>
  </si>
  <si>
    <t>Brigádníci, výpomoc</t>
  </si>
  <si>
    <t>1.3.6.</t>
  </si>
  <si>
    <t xml:space="preserve">                                                                     </t>
  </si>
  <si>
    <t>2.</t>
  </si>
  <si>
    <t>Cestovní náhrady, jednání pracovníků CDO</t>
  </si>
  <si>
    <t>2.1.1.</t>
  </si>
  <si>
    <t xml:space="preserve">Cestovní náhrady členů Prezidia </t>
  </si>
  <si>
    <t>Bez prezidenta, 1. viceprezidenta a manažera</t>
  </si>
  <si>
    <t>2.1.2.</t>
  </si>
  <si>
    <t>Cestovní náhrady Prezident</t>
  </si>
  <si>
    <t>2.1.3.</t>
  </si>
  <si>
    <t>Cestovní náhrady 1. viceprezident</t>
  </si>
  <si>
    <t>2.1.4.</t>
  </si>
  <si>
    <t>Cestovní náhrady manažer + zaměstnanci</t>
  </si>
  <si>
    <t>2.1.5.</t>
  </si>
  <si>
    <t>Cestovní náhrady KRK</t>
  </si>
  <si>
    <t>2.1.6.</t>
  </si>
  <si>
    <t xml:space="preserve">Náklady jednání Prezidia </t>
  </si>
  <si>
    <t>Občerstvení, pronájem atd.</t>
  </si>
  <si>
    <t>2.1.7.</t>
  </si>
  <si>
    <t>Reprezentační fond</t>
  </si>
  <si>
    <t>3.</t>
  </si>
  <si>
    <t>Sekretariát správní, soutěžní, marketing, mezinárodní</t>
  </si>
  <si>
    <t>3.1.1.</t>
  </si>
  <si>
    <t>Pronájem prostor – kancelář</t>
  </si>
  <si>
    <t>3.1.2.</t>
  </si>
  <si>
    <t>Spotřební materiál, kancelářské potř.</t>
  </si>
  <si>
    <t>3.1.3.</t>
  </si>
  <si>
    <t>Poštovné + doprava</t>
  </si>
  <si>
    <t>3.1.4.</t>
  </si>
  <si>
    <t>Bankovní služby EU účet</t>
  </si>
  <si>
    <t>3.1.5.</t>
  </si>
  <si>
    <t>Bankovní služby CZ účet</t>
  </si>
  <si>
    <t>3.1.6.</t>
  </si>
  <si>
    <t>Náklady telefon</t>
  </si>
  <si>
    <t>3.1.7.</t>
  </si>
  <si>
    <t>Účetní</t>
  </si>
  <si>
    <t>3.1.8.</t>
  </si>
  <si>
    <t>3.1.9.</t>
  </si>
  <si>
    <t>Vybavení kanceláře a ost. náklady</t>
  </si>
  <si>
    <t>4.</t>
  </si>
  <si>
    <t>Mezinárodní vztahy, vedoucí výprav, IDO a jiné svazy</t>
  </si>
  <si>
    <t>4.1.1.</t>
  </si>
  <si>
    <t>Vedoucí výpravy IDO</t>
  </si>
  <si>
    <t>4.1.2.</t>
  </si>
  <si>
    <t>Náklady AGM meetingu IDO</t>
  </si>
  <si>
    <t>4.1.3.</t>
  </si>
  <si>
    <t xml:space="preserve">1 200 euro </t>
  </si>
  <si>
    <t>4.1.4.</t>
  </si>
  <si>
    <t>Poplatek - porotci IDO</t>
  </si>
  <si>
    <t>4.1.5.</t>
  </si>
  <si>
    <t>ČASPV – členský příspěvek</t>
  </si>
  <si>
    <t>5.</t>
  </si>
  <si>
    <t>Náklady na vzdělávací, školící a kongresovou činnost</t>
  </si>
  <si>
    <t>5.1.1.</t>
  </si>
  <si>
    <t>6.</t>
  </si>
  <si>
    <t>6.1.1.</t>
  </si>
  <si>
    <t>Grafika, vizuály, propagace, zboží s logy CDM - CZECH DANCE MASTERS - BEZ GRAND FINÁLE</t>
  </si>
  <si>
    <t>6.1.2.</t>
  </si>
  <si>
    <t>6.1.3.</t>
  </si>
  <si>
    <t>Videodokumentace</t>
  </si>
  <si>
    <t>7.</t>
  </si>
  <si>
    <t>Ostatní náklady</t>
  </si>
  <si>
    <t>7.1.1.</t>
  </si>
  <si>
    <t>DCS - správa systému</t>
  </si>
  <si>
    <t>7.1.2.</t>
  </si>
  <si>
    <t>7.1.3.</t>
  </si>
  <si>
    <t>Právní služby</t>
  </si>
  <si>
    <t>7.1.4.</t>
  </si>
  <si>
    <t>Pojištění všeobecně</t>
  </si>
  <si>
    <t>7.1.5.</t>
  </si>
  <si>
    <t>Pronájem server</t>
  </si>
  <si>
    <t>7.1.6.</t>
  </si>
  <si>
    <t>7.1.7.</t>
  </si>
  <si>
    <t>Vratka kaucí</t>
  </si>
  <si>
    <t>8.</t>
  </si>
  <si>
    <t xml:space="preserve">MČR Grand finále </t>
  </si>
  <si>
    <t>8.1.1.</t>
  </si>
  <si>
    <t>Pronájem prostor + technické zajištění</t>
  </si>
  <si>
    <t>8.1.2.</t>
  </si>
  <si>
    <t>Lidské zdroje/moderátor, porotci, sčitatel, hostesky, ochranka, zdravotní služba atd./</t>
  </si>
  <si>
    <t>8.1.3.</t>
  </si>
  <si>
    <t>9.</t>
  </si>
  <si>
    <t>CELKEM</t>
  </si>
  <si>
    <t>Příjmová část</t>
  </si>
  <si>
    <t>Počet osob</t>
  </si>
  <si>
    <t>Příspěvky ČLENSTVÍ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</si>
  <si>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</si>
  <si>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</si>
  <si>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</si>
  <si>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</si>
  <si>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</si>
  <si>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</si>
  <si>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</si>
  <si>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</si>
  <si>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</si>
  <si>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</si>
  <si>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</si>
  <si>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</si>
  <si>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Kolektivní člen - 1.200,- Kč (rozpočtováno na 150 kolektivů)</t>
  </si>
  <si>
    <t>Evidovaný člen</t>
  </si>
  <si>
    <t>1.4.</t>
  </si>
  <si>
    <t>1.5.</t>
  </si>
  <si>
    <t>Poplatky ORGANIZÁTOŘI</t>
  </si>
  <si>
    <t>2.1.</t>
  </si>
  <si>
    <t>Odvod startovného za soutěže P O D Z I M - Z I M A</t>
  </si>
  <si>
    <t>2.2.</t>
  </si>
  <si>
    <t>Odvod startovného za soutěže R E G I O N Y</t>
  </si>
  <si>
    <t>2.3.</t>
  </si>
  <si>
    <t>Odvod startovného za soutěže ZEMSKÉ KOLO</t>
  </si>
  <si>
    <t>2.4.</t>
  </si>
  <si>
    <t>Odvod startovného za soutěže  M I S T R O V S K É</t>
  </si>
  <si>
    <t>2.5.</t>
  </si>
  <si>
    <t xml:space="preserve">Kauce soutěže PODZIM - ZIMA </t>
  </si>
  <si>
    <t>2.6.</t>
  </si>
  <si>
    <t xml:space="preserve">Kauce soutěže -  JARO </t>
  </si>
  <si>
    <t>Vzdělávací akce</t>
  </si>
  <si>
    <t>3.1.</t>
  </si>
  <si>
    <t>Školení + Semináře</t>
  </si>
  <si>
    <t>Příjem z prodeje zboží a služeb</t>
  </si>
  <si>
    <t>4.1.</t>
  </si>
  <si>
    <t>Prodej zboží s logy CDO</t>
  </si>
  <si>
    <t>4.2.</t>
  </si>
  <si>
    <t>Příjmy z prodeje reklamy a sponzoringu</t>
  </si>
  <si>
    <t>5.1.</t>
  </si>
  <si>
    <t>Prodej reklamy na soutěžích CZECH DANCE MASTERS</t>
  </si>
  <si>
    <t>Ostatní příjmy CDO</t>
  </si>
  <si>
    <t>6.1.</t>
  </si>
  <si>
    <t xml:space="preserve">Granty  + Dotace </t>
  </si>
  <si>
    <t>6.2.</t>
  </si>
  <si>
    <t>Ostatní příjmy</t>
  </si>
  <si>
    <t>6.3.</t>
  </si>
  <si>
    <t>Poplatky porotce IDO</t>
  </si>
  <si>
    <t>MČR Grand finále</t>
  </si>
  <si>
    <t>7.1.</t>
  </si>
  <si>
    <t xml:space="preserve">Startovné </t>
  </si>
  <si>
    <t>7.2.</t>
  </si>
  <si>
    <t>Vstupné</t>
  </si>
  <si>
    <t>7.3.</t>
  </si>
  <si>
    <t xml:space="preserve">Stánkový prodej </t>
  </si>
  <si>
    <t>Převod z minulého roku</t>
  </si>
  <si>
    <t>STAV ÚČTŮ A HOTOVOSTNÍCH POKLADEN CDO K POSLEDNÍMU DNI V MĚSÍCI</t>
  </si>
  <si>
    <t>EUR účet</t>
  </si>
  <si>
    <t>EUR hotovost</t>
  </si>
  <si>
    <t>CZ účet</t>
  </si>
  <si>
    <t>CZ hotovost správní úsek</t>
  </si>
  <si>
    <t>CZ hotovost soutěžní úsek</t>
  </si>
  <si>
    <t>CELKEM EUR</t>
  </si>
  <si>
    <t>CELKEM KČ</t>
  </si>
  <si>
    <t xml:space="preserve">Nákup PC, software, telefon, aktualizace </t>
  </si>
  <si>
    <t>6.1.4.</t>
  </si>
  <si>
    <t xml:space="preserve">REZERVA </t>
  </si>
  <si>
    <t>TV SPORT5</t>
  </si>
  <si>
    <t>IT technik, webmaster + vývoj webu+instagram+FB</t>
  </si>
  <si>
    <t>4.1.6.</t>
  </si>
  <si>
    <t>ČUTS  - členský příspěvek</t>
  </si>
  <si>
    <t>8.1.4.</t>
  </si>
  <si>
    <t>Služby za výběr členského poplatku evidovaného člena</t>
  </si>
  <si>
    <t>Školení + semináře</t>
  </si>
  <si>
    <t>Poplatek IDO/ 25Kč</t>
  </si>
  <si>
    <t>DOHLÁŠENÍ NA SOUTĚŽE</t>
  </si>
  <si>
    <t xml:space="preserve">Rozpočet CZECH DANCE ORGANIZATION  2023 - výdajová část </t>
  </si>
  <si>
    <t>Individuální člen - 300,- Kč (rozpočtováno 8500 osob)</t>
  </si>
  <si>
    <t>Kolektivní člen přesun z rozpočtu 2022 placeno v prosinci na novou sezonu</t>
  </si>
  <si>
    <t>Individuální člen přesun z rozpočtu 2022 placeno v prosinci na novou sezonu</t>
  </si>
  <si>
    <t>2.1.8.</t>
  </si>
  <si>
    <t>Valná hromada</t>
  </si>
  <si>
    <t>Ceny, medaile, trofeje, diplomy, šeky, image Grand finále, spoty, jingle</t>
  </si>
  <si>
    <t>CDM + náklady spojené s reklamní a propagační činností</t>
  </si>
  <si>
    <t>Ceny PODZIM 2023</t>
  </si>
  <si>
    <t>6.1.5.</t>
  </si>
  <si>
    <t>6.1.6.</t>
  </si>
  <si>
    <t>PRIZE MONEY - GRAND FINÁLE</t>
  </si>
  <si>
    <t>PRIZE MONEY PODZIM /BEZ GRAND FINÁLE/</t>
  </si>
  <si>
    <t>PRIZE MONEY JARO /BEZ GRAND FINÁLE/</t>
  </si>
  <si>
    <t>Podpora organizátorů PODZIM</t>
  </si>
  <si>
    <t>8.1.5.</t>
  </si>
  <si>
    <t>STAV BÚ k 1. 1. 2023</t>
  </si>
  <si>
    <t>DCS - vicepráce + překlopení žebříčku /200tisíc převod z loňského rozpočtu/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</si>
</sst>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Kč&quot;;\-#,##0.00\ &quot;Kč&quot;"/>
    <numFmt numFmtId="8" formatCode="#,##0.00\ &quot;Kč&quot;;[Red]\-#,##0.00\ &quot;Kč&quot;"/>
    <numFmt numFmtId="164" formatCode="#,##0.00\ [$Kč-405];[Red]\-#,##0.00\ [$Kč-405]"/>
    <numFmt numFmtId="165" formatCode="_-* #,##0,&quot;Kč&quot;_-;\-* #,##0,&quot;Kč&quot;_-;_-* \-??&quot; Kč&quot;_-;_-@"/>
    <numFmt numFmtId="166" formatCode="#,##0.00&quot; Kč&quot;"/>
    <numFmt numFmtId="167" formatCode="#,##0.00\ &quot;Kč&quot;"/>
    <numFmt numFmtId="168" formatCode="#,##0.00\ [$Kč-405]"/>
    <numFmt numFmtId="169" formatCode="#,##0.00\ [$€-1];[Red]#,##0.00\ [$€-1]"/>
    <numFmt numFmtId="170" formatCode="#,##0.00\ &quot;Kč&quot;;[Red]#,##0.00\ &quot;Kč&quot;"/>
  </numFmts>
  <fonts count="76">
    <font>
      <sz val="11"/>
      <color rgb="FF000000"/>
      <name val="Calibri"/>
      <scheme val="minor"/>
    </font>
    <font>
      <b/>
      <i/>
      <sz val="18"/>
      <color rgb="FFFFFFFF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2"/>
      <color rgb="FFFFFFFF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sz val="9"/>
      <color theme="1"/>
      <name val="Domine"/>
    </font>
    <font>
      <sz val="10"/>
      <color theme="1"/>
      <name val="Domine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name val="Calibri"/>
      <family val="2"/>
      <charset val="238"/>
    </font>
    <font>
      <sz val="11"/>
      <name val="Calibri"/>
      <family val="2"/>
      <charset val="238"/>
    </font>
    <font>
      <b/>
      <i/>
      <sz val="9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6"/>
      <name val="Calibri"/>
      <family val="2"/>
      <charset val="238"/>
    </font>
    <font>
      <sz val="8"/>
      <name val="Calibri"/>
      <family val="2"/>
      <charset val="238"/>
    </font>
    <font>
      <i/>
      <sz val="7"/>
      <name val="Calibri"/>
      <family val="2"/>
      <charset val="238"/>
    </font>
    <font>
      <i/>
      <sz val="10"/>
      <name val="Calibri"/>
      <family val="2"/>
      <charset val="238"/>
    </font>
    <font>
      <sz val="7"/>
      <name val="Calibri"/>
      <family val="2"/>
      <charset val="238"/>
    </font>
    <font>
      <i/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i/>
      <sz val="14"/>
      <name val="Calibri"/>
      <family val="2"/>
      <charset val="238"/>
    </font>
    <font>
      <sz val="12"/>
      <name val="Domine"/>
    </font>
    <font>
      <b/>
      <sz val="11"/>
      <name val="Domine"/>
    </font>
    <font>
      <sz val="9"/>
      <name val="Domine"/>
    </font>
    <font>
      <b/>
      <i/>
      <sz val="16"/>
      <name val="Calibri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rgb="FFFFFFFF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5E7BF"/>
        <bgColor rgb="FFC5E7BF"/>
      </patternFill>
    </fill>
    <fill>
      <patternFill patternType="solid">
        <fgColor rgb="FFD9D9D9"/>
        <bgColor rgb="FFD9D9D9"/>
      </patternFill>
    </fill>
    <fill>
      <patternFill patternType="solid">
        <fgColor rgb="FFAFABAB"/>
        <bgColor rgb="FFAFABAB"/>
      </patternFill>
    </fill>
    <fill>
      <patternFill patternType="solid">
        <fgColor rgb="FF91CD92"/>
        <bgColor rgb="FF91CD92"/>
      </patternFill>
    </fill>
    <fill>
      <patternFill patternType="solid">
        <fgColor rgb="FF71C765"/>
        <bgColor rgb="FF71C765"/>
      </patternFill>
    </fill>
    <fill>
      <patternFill patternType="solid">
        <fgColor rgb="FF99FF99"/>
        <bgColor rgb="FF99FF99"/>
      </patternFill>
    </fill>
    <fill>
      <patternFill patternType="solid">
        <fgColor rgb="FF58FAAD"/>
        <bgColor rgb="FF58FAAD"/>
      </patternFill>
    </fill>
    <fill>
      <patternFill patternType="solid">
        <fgColor rgb="FF00CC66"/>
        <bgColor rgb="FF00CC66"/>
      </patternFill>
    </fill>
    <fill>
      <patternFill patternType="solid">
        <fgColor rgb="FF03971F"/>
        <bgColor rgb="FF03971F"/>
      </patternFill>
    </fill>
    <fill>
      <patternFill patternType="solid">
        <fgColor rgb="FF1C863F"/>
        <bgColor rgb="FF1C863F"/>
      </patternFill>
    </fill>
    <fill>
      <patternFill patternType="solid">
        <fgColor rgb="FF339966"/>
        <bgColor rgb="FF339966"/>
      </patternFill>
    </fill>
    <fill>
      <patternFill patternType="solid">
        <fgColor rgb="FF2E75B5"/>
        <bgColor rgb="FF2E75B5"/>
      </patternFill>
    </fill>
    <fill>
      <patternFill patternType="solid">
        <fgColor rgb="FF9DC3E6"/>
        <bgColor rgb="FF9DC3E6"/>
      </patternFill>
    </fill>
    <fill>
      <patternFill patternType="solid">
        <fgColor rgb="FF3399FF"/>
        <bgColor rgb="FF3399FF"/>
      </patternFill>
    </fill>
    <fill>
      <patternFill patternType="solid">
        <fgColor rgb="FF3366FF"/>
        <bgColor rgb="FF3366FF"/>
      </patternFill>
    </fill>
    <fill>
      <patternFill patternType="solid">
        <fgColor rgb="FF0000FF"/>
        <bgColor rgb="FF0000FF"/>
      </patternFill>
    </fill>
    <fill>
      <patternFill patternType="solid">
        <fgColor rgb="FF000099"/>
        <bgColor rgb="FF000099"/>
      </patternFill>
    </fill>
    <fill>
      <patternFill patternType="solid">
        <fgColor rgb="FF2F5597"/>
        <bgColor rgb="FF2F5597"/>
      </patternFill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666699"/>
        <bgColor rgb="FF666699"/>
      </patternFill>
    </fill>
    <fill>
      <patternFill patternType="solid">
        <fgColor rgb="FF1E4E79"/>
        <bgColor rgb="FF1E4E79"/>
      </patternFill>
    </fill>
    <fill>
      <patternFill patternType="solid">
        <fgColor rgb="FFF6B26B"/>
        <bgColor rgb="FFF6B26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2" tint="-0.34998626667073579"/>
        <bgColor rgb="FFFFFFFF"/>
      </patternFill>
    </fill>
    <fill>
      <patternFill patternType="solid">
        <fgColor theme="0"/>
        <bgColor rgb="FF666699"/>
      </patternFill>
    </fill>
  </fills>
  <borders count="2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thin">
        <color rgb="FF43434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434343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 style="thin">
        <color rgb="FF434343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thin">
        <color rgb="FF434343"/>
      </right>
      <top style="thin">
        <color rgb="FF434343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434343"/>
      </right>
      <top/>
      <bottom style="thin">
        <color rgb="FF434343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434343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434343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434343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434343"/>
      </bottom>
      <diagonal/>
    </border>
    <border>
      <left style="medium">
        <color indexed="64"/>
      </left>
      <right style="medium">
        <color indexed="64"/>
      </right>
      <top style="thin">
        <color rgb="FF434343"/>
      </top>
      <bottom style="thin">
        <color rgb="FF434343"/>
      </bottom>
      <diagonal/>
    </border>
    <border>
      <left style="medium">
        <color indexed="64"/>
      </left>
      <right style="medium">
        <color indexed="64"/>
      </right>
      <top style="thin">
        <color rgb="FF434343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10" fillId="3" borderId="13" xfId="0" applyFont="1" applyFill="1" applyBorder="1"/>
    <xf numFmtId="0" fontId="12" fillId="4" borderId="19" xfId="0" applyFont="1" applyFill="1" applyBorder="1" applyAlignment="1">
      <alignment horizontal="center"/>
    </xf>
    <xf numFmtId="0" fontId="14" fillId="4" borderId="19" xfId="0" applyFont="1" applyFill="1" applyBorder="1"/>
    <xf numFmtId="0" fontId="16" fillId="4" borderId="19" xfId="0" applyFont="1" applyFill="1" applyBorder="1"/>
    <xf numFmtId="164" fontId="15" fillId="4" borderId="45" xfId="0" applyNumberFormat="1" applyFont="1" applyFill="1" applyBorder="1" applyAlignment="1">
      <alignment horizontal="center"/>
    </xf>
    <xf numFmtId="0" fontId="12" fillId="0" borderId="0" xfId="0" applyFont="1"/>
    <xf numFmtId="164" fontId="15" fillId="4" borderId="58" xfId="0" applyNumberFormat="1" applyFont="1" applyFill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/>
    </xf>
    <xf numFmtId="164" fontId="15" fillId="4" borderId="59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17" fillId="4" borderId="1" xfId="0" applyFont="1" applyFill="1" applyBorder="1"/>
    <xf numFmtId="0" fontId="12" fillId="5" borderId="13" xfId="0" applyFont="1" applyFill="1" applyBorder="1"/>
    <xf numFmtId="0" fontId="14" fillId="0" borderId="0" xfId="0" applyFont="1"/>
    <xf numFmtId="164" fontId="15" fillId="0" borderId="37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15" fillId="0" borderId="45" xfId="0" applyNumberFormat="1" applyFont="1" applyBorder="1" applyAlignment="1">
      <alignment horizontal="center"/>
    </xf>
    <xf numFmtId="0" fontId="12" fillId="8" borderId="13" xfId="0" applyFont="1" applyFill="1" applyBorder="1"/>
    <xf numFmtId="0" fontId="12" fillId="9" borderId="24" xfId="0" applyFont="1" applyFill="1" applyBorder="1"/>
    <xf numFmtId="0" fontId="12" fillId="10" borderId="24" xfId="0" applyFont="1" applyFill="1" applyBorder="1"/>
    <xf numFmtId="0" fontId="12" fillId="11" borderId="24" xfId="0" applyFont="1" applyFill="1" applyBorder="1"/>
    <xf numFmtId="0" fontId="17" fillId="0" borderId="0" xfId="0" applyFont="1"/>
    <xf numFmtId="0" fontId="16" fillId="0" borderId="0" xfId="0" applyFont="1"/>
    <xf numFmtId="0" fontId="12" fillId="12" borderId="24" xfId="0" applyFont="1" applyFill="1" applyBorder="1"/>
    <xf numFmtId="0" fontId="19" fillId="0" borderId="0" xfId="0" applyFont="1"/>
    <xf numFmtId="0" fontId="12" fillId="13" borderId="49" xfId="0" applyFont="1" applyFill="1" applyBorder="1" applyAlignment="1">
      <alignment horizontal="left" vertical="center"/>
    </xf>
    <xf numFmtId="0" fontId="12" fillId="14" borderId="4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7" fillId="4" borderId="19" xfId="0" applyFont="1" applyFill="1" applyBorder="1"/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5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1" fillId="17" borderId="107" xfId="0" applyFont="1" applyFill="1" applyBorder="1" applyAlignment="1">
      <alignment horizontal="left" vertical="center"/>
    </xf>
    <xf numFmtId="0" fontId="9" fillId="17" borderId="108" xfId="0" applyFont="1" applyFill="1" applyBorder="1" applyAlignment="1">
      <alignment horizontal="center" vertical="center"/>
    </xf>
    <xf numFmtId="165" fontId="11" fillId="17" borderId="108" xfId="0" applyNumberFormat="1" applyFont="1" applyFill="1" applyBorder="1" applyAlignment="1">
      <alignment horizontal="center" vertical="center"/>
    </xf>
    <xf numFmtId="165" fontId="11" fillId="17" borderId="1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17" borderId="112" xfId="0" applyFont="1" applyFill="1" applyBorder="1" applyAlignment="1">
      <alignment horizontal="center" vertical="center"/>
    </xf>
    <xf numFmtId="164" fontId="3" fillId="0" borderId="117" xfId="0" applyNumberFormat="1" applyFont="1" applyBorder="1" applyAlignment="1">
      <alignment horizontal="center" vertical="center"/>
    </xf>
    <xf numFmtId="164" fontId="15" fillId="0" borderId="117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9" fillId="17" borderId="118" xfId="0" applyFont="1" applyFill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15" fillId="0" borderId="58" xfId="0" applyNumberFormat="1" applyFont="1" applyBorder="1" applyAlignment="1">
      <alignment horizontal="center" vertical="center"/>
    </xf>
    <xf numFmtId="164" fontId="15" fillId="0" borderId="56" xfId="0" applyNumberFormat="1" applyFont="1" applyBorder="1" applyAlignment="1">
      <alignment horizontal="left" vertical="center"/>
    </xf>
    <xf numFmtId="0" fontId="9" fillId="17" borderId="119" xfId="0" applyFont="1" applyFill="1" applyBorder="1" applyAlignment="1">
      <alignment horizontal="center" vertical="center"/>
    </xf>
    <xf numFmtId="164" fontId="15" fillId="0" borderId="45" xfId="0" applyNumberFormat="1" applyFont="1" applyBorder="1" applyAlignment="1">
      <alignment horizontal="center" vertical="center"/>
    </xf>
    <xf numFmtId="164" fontId="15" fillId="0" borderId="42" xfId="0" applyNumberFormat="1" applyFont="1" applyBorder="1" applyAlignment="1">
      <alignment horizontal="left" vertical="center"/>
    </xf>
    <xf numFmtId="0" fontId="18" fillId="17" borderId="107" xfId="0" applyFont="1" applyFill="1" applyBorder="1" applyAlignment="1">
      <alignment horizontal="center" vertical="center"/>
    </xf>
    <xf numFmtId="164" fontId="15" fillId="17" borderId="28" xfId="0" applyNumberFormat="1" applyFont="1" applyFill="1" applyBorder="1" applyAlignment="1">
      <alignment horizontal="center"/>
    </xf>
    <xf numFmtId="164" fontId="15" fillId="17" borderId="26" xfId="0" applyNumberFormat="1" applyFont="1" applyFill="1" applyBorder="1" applyAlignment="1">
      <alignment horizontal="left"/>
    </xf>
    <xf numFmtId="0" fontId="11" fillId="18" borderId="13" xfId="0" applyFont="1" applyFill="1" applyBorder="1" applyAlignment="1">
      <alignment horizontal="left" vertical="center"/>
    </xf>
    <xf numFmtId="0" fontId="9" fillId="18" borderId="107" xfId="0" applyFont="1" applyFill="1" applyBorder="1" applyAlignment="1">
      <alignment horizontal="center" vertical="center"/>
    </xf>
    <xf numFmtId="164" fontId="15" fillId="18" borderId="28" xfId="0" applyNumberFormat="1" applyFont="1" applyFill="1" applyBorder="1" applyAlignment="1">
      <alignment horizontal="center"/>
    </xf>
    <xf numFmtId="164" fontId="15" fillId="18" borderId="26" xfId="0" applyNumberFormat="1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9" fillId="18" borderId="122" xfId="0" applyFont="1" applyFill="1" applyBorder="1" applyAlignment="1">
      <alignment horizontal="left" vertical="center"/>
    </xf>
    <xf numFmtId="164" fontId="15" fillId="4" borderId="59" xfId="0" applyNumberFormat="1" applyFont="1" applyFill="1" applyBorder="1" applyAlignment="1">
      <alignment horizontal="center" vertical="center"/>
    </xf>
    <xf numFmtId="0" fontId="9" fillId="18" borderId="118" xfId="0" applyFont="1" applyFill="1" applyBorder="1" applyAlignment="1">
      <alignment horizontal="left" vertical="center"/>
    </xf>
    <xf numFmtId="164" fontId="15" fillId="4" borderId="58" xfId="0" applyNumberFormat="1" applyFont="1" applyFill="1" applyBorder="1" applyAlignment="1">
      <alignment horizontal="center" vertical="center"/>
    </xf>
    <xf numFmtId="16" fontId="9" fillId="18" borderId="119" xfId="0" applyNumberFormat="1" applyFont="1" applyFill="1" applyBorder="1" applyAlignment="1">
      <alignment horizontal="left" vertical="center" wrapText="1"/>
    </xf>
    <xf numFmtId="164" fontId="3" fillId="0" borderId="45" xfId="0" applyNumberFormat="1" applyFont="1" applyBorder="1" applyAlignment="1">
      <alignment horizontal="center" vertical="center"/>
    </xf>
    <xf numFmtId="0" fontId="9" fillId="18" borderId="107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left" vertical="center"/>
    </xf>
    <xf numFmtId="0" fontId="26" fillId="19" borderId="107" xfId="0" applyFont="1" applyFill="1" applyBorder="1" applyAlignment="1">
      <alignment horizontal="left" vertical="center"/>
    </xf>
    <xf numFmtId="164" fontId="15" fillId="19" borderId="28" xfId="0" applyNumberFormat="1" applyFont="1" applyFill="1" applyBorder="1" applyAlignment="1">
      <alignment horizontal="center"/>
    </xf>
    <xf numFmtId="164" fontId="15" fillId="19" borderId="26" xfId="0" applyNumberFormat="1" applyFont="1" applyFill="1" applyBorder="1" applyAlignment="1">
      <alignment horizontal="left"/>
    </xf>
    <xf numFmtId="0" fontId="9" fillId="19" borderId="122" xfId="0" applyFont="1" applyFill="1" applyBorder="1" applyAlignment="1">
      <alignment horizontal="center" vertical="center" wrapText="1"/>
    </xf>
    <xf numFmtId="164" fontId="15" fillId="0" borderId="35" xfId="0" applyNumberFormat="1" applyFont="1" applyBorder="1" applyAlignment="1">
      <alignment horizontal="left"/>
    </xf>
    <xf numFmtId="0" fontId="11" fillId="20" borderId="13" xfId="0" applyFont="1" applyFill="1" applyBorder="1" applyAlignment="1">
      <alignment horizontal="left" vertical="center"/>
    </xf>
    <xf numFmtId="0" fontId="9" fillId="20" borderId="126" xfId="0" applyFont="1" applyFill="1" applyBorder="1" applyAlignment="1">
      <alignment horizontal="center" vertical="center"/>
    </xf>
    <xf numFmtId="164" fontId="15" fillId="20" borderId="28" xfId="0" applyNumberFormat="1" applyFont="1" applyFill="1" applyBorder="1" applyAlignment="1">
      <alignment horizontal="center"/>
    </xf>
    <xf numFmtId="164" fontId="15" fillId="20" borderId="26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9" fillId="20" borderId="29" xfId="0" applyFont="1" applyFill="1" applyBorder="1" applyAlignment="1">
      <alignment horizontal="center" vertical="center" wrapText="1"/>
    </xf>
    <xf numFmtId="49" fontId="9" fillId="20" borderId="38" xfId="0" applyNumberFormat="1" applyFont="1" applyFill="1" applyBorder="1" applyAlignment="1">
      <alignment horizontal="center" vertical="center" wrapText="1"/>
    </xf>
    <xf numFmtId="0" fontId="9" fillId="20" borderId="71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left" vertical="center"/>
    </xf>
    <xf numFmtId="0" fontId="9" fillId="21" borderId="22" xfId="0" applyFont="1" applyFill="1" applyBorder="1" applyAlignment="1">
      <alignment horizontal="center" vertical="center"/>
    </xf>
    <xf numFmtId="164" fontId="15" fillId="21" borderId="28" xfId="0" applyNumberFormat="1" applyFont="1" applyFill="1" applyBorder="1" applyAlignment="1">
      <alignment horizontal="center"/>
    </xf>
    <xf numFmtId="164" fontId="15" fillId="21" borderId="26" xfId="0" applyNumberFormat="1" applyFont="1" applyFill="1" applyBorder="1" applyAlignment="1">
      <alignment horizontal="left"/>
    </xf>
    <xf numFmtId="0" fontId="9" fillId="21" borderId="5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21" borderId="60" xfId="0" applyFont="1" applyFill="1" applyBorder="1" applyAlignment="1">
      <alignment horizontal="center" vertical="center"/>
    </xf>
    <xf numFmtId="164" fontId="13" fillId="21" borderId="74" xfId="0" applyNumberFormat="1" applyFont="1" applyFill="1" applyBorder="1" applyAlignment="1">
      <alignment horizontal="center"/>
    </xf>
    <xf numFmtId="164" fontId="13" fillId="21" borderId="128" xfId="0" applyNumberFormat="1" applyFont="1" applyFill="1" applyBorder="1" applyAlignment="1">
      <alignment horizontal="left"/>
    </xf>
    <xf numFmtId="0" fontId="11" fillId="22" borderId="24" xfId="0" applyFont="1" applyFill="1" applyBorder="1" applyAlignment="1">
      <alignment horizontal="left" vertical="center"/>
    </xf>
    <xf numFmtId="0" fontId="9" fillId="22" borderId="22" xfId="0" applyFont="1" applyFill="1" applyBorder="1" applyAlignment="1">
      <alignment horizontal="center" vertical="center"/>
    </xf>
    <xf numFmtId="164" fontId="13" fillId="22" borderId="28" xfId="0" applyNumberFormat="1" applyFont="1" applyFill="1" applyBorder="1" applyAlignment="1">
      <alignment horizontal="center"/>
    </xf>
    <xf numFmtId="164" fontId="13" fillId="22" borderId="26" xfId="0" applyNumberFormat="1" applyFont="1" applyFill="1" applyBorder="1" applyAlignment="1">
      <alignment horizontal="left"/>
    </xf>
    <xf numFmtId="0" fontId="11" fillId="23" borderId="1" xfId="0" applyFont="1" applyFill="1" applyBorder="1" applyAlignment="1">
      <alignment horizontal="left" vertical="center"/>
    </xf>
    <xf numFmtId="0" fontId="9" fillId="22" borderId="50" xfId="0" applyFont="1" applyFill="1" applyBorder="1" applyAlignment="1">
      <alignment horizontal="center"/>
    </xf>
    <xf numFmtId="164" fontId="13" fillId="23" borderId="130" xfId="0" applyNumberFormat="1" applyFont="1" applyFill="1" applyBorder="1" applyAlignment="1">
      <alignment horizontal="center"/>
    </xf>
    <xf numFmtId="164" fontId="15" fillId="23" borderId="130" xfId="0" applyNumberFormat="1" applyFont="1" applyFill="1" applyBorder="1" applyAlignment="1">
      <alignment horizontal="center"/>
    </xf>
    <xf numFmtId="164" fontId="3" fillId="23" borderId="130" xfId="0" applyNumberFormat="1" applyFont="1" applyFill="1" applyBorder="1" applyAlignment="1">
      <alignment horizontal="center"/>
    </xf>
    <xf numFmtId="164" fontId="13" fillId="23" borderId="131" xfId="0" applyNumberFormat="1" applyFont="1" applyFill="1" applyBorder="1" applyAlignment="1">
      <alignment horizontal="left"/>
    </xf>
    <xf numFmtId="0" fontId="3" fillId="23" borderId="19" xfId="0" applyFont="1" applyFill="1" applyBorder="1"/>
    <xf numFmtId="0" fontId="16" fillId="23" borderId="19" xfId="0" applyFont="1" applyFill="1" applyBorder="1"/>
    <xf numFmtId="0" fontId="9" fillId="22" borderId="51" xfId="0" applyFont="1" applyFill="1" applyBorder="1" applyAlignment="1">
      <alignment horizontal="center"/>
    </xf>
    <xf numFmtId="164" fontId="15" fillId="4" borderId="56" xfId="0" applyNumberFormat="1" applyFont="1" applyFill="1" applyBorder="1" applyAlignment="1">
      <alignment horizontal="left"/>
    </xf>
    <xf numFmtId="0" fontId="9" fillId="22" borderId="133" xfId="0" applyFont="1" applyFill="1" applyBorder="1" applyAlignment="1">
      <alignment horizontal="center"/>
    </xf>
    <xf numFmtId="164" fontId="15" fillId="16" borderId="28" xfId="0" applyNumberFormat="1" applyFont="1" applyFill="1" applyBorder="1" applyAlignment="1">
      <alignment horizontal="center"/>
    </xf>
    <xf numFmtId="164" fontId="15" fillId="16" borderId="26" xfId="0" applyNumberFormat="1" applyFont="1" applyFill="1" applyBorder="1" applyAlignment="1">
      <alignment horizontal="left"/>
    </xf>
    <xf numFmtId="0" fontId="11" fillId="24" borderId="24" xfId="0" applyFont="1" applyFill="1" applyBorder="1" applyAlignment="1">
      <alignment horizontal="left" vertical="center"/>
    </xf>
    <xf numFmtId="164" fontId="13" fillId="24" borderId="28" xfId="0" applyNumberFormat="1" applyFont="1" applyFill="1" applyBorder="1" applyAlignment="1">
      <alignment horizontal="center" vertical="center"/>
    </xf>
    <xf numFmtId="164" fontId="13" fillId="24" borderId="26" xfId="0" applyNumberFormat="1" applyFont="1" applyFill="1" applyBorder="1" applyAlignment="1">
      <alignment horizontal="left" vertical="center"/>
    </xf>
    <xf numFmtId="0" fontId="9" fillId="24" borderId="135" xfId="0" applyFont="1" applyFill="1" applyBorder="1" applyAlignment="1">
      <alignment horizontal="center"/>
    </xf>
    <xf numFmtId="164" fontId="15" fillId="4" borderId="115" xfId="0" applyNumberFormat="1" applyFont="1" applyFill="1" applyBorder="1" applyAlignment="1">
      <alignment horizontal="left"/>
    </xf>
    <xf numFmtId="0" fontId="9" fillId="24" borderId="51" xfId="0" applyFont="1" applyFill="1" applyBorder="1" applyAlignment="1">
      <alignment horizontal="center"/>
    </xf>
    <xf numFmtId="164" fontId="3" fillId="4" borderId="19" xfId="0" applyNumberFormat="1" applyFont="1" applyFill="1" applyBorder="1"/>
    <xf numFmtId="0" fontId="18" fillId="23" borderId="1" xfId="0" applyFont="1" applyFill="1" applyBorder="1" applyAlignment="1">
      <alignment horizontal="left"/>
    </xf>
    <xf numFmtId="0" fontId="9" fillId="24" borderId="60" xfId="0" applyFont="1" applyFill="1" applyBorder="1" applyAlignment="1">
      <alignment horizontal="center"/>
    </xf>
    <xf numFmtId="164" fontId="15" fillId="23" borderId="45" xfId="0" applyNumberFormat="1" applyFont="1" applyFill="1" applyBorder="1" applyAlignment="1">
      <alignment horizontal="center"/>
    </xf>
    <xf numFmtId="164" fontId="15" fillId="23" borderId="42" xfId="0" applyNumberFormat="1" applyFont="1" applyFill="1" applyBorder="1" applyAlignment="1">
      <alignment horizontal="left"/>
    </xf>
    <xf numFmtId="0" fontId="27" fillId="23" borderId="1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center"/>
    </xf>
    <xf numFmtId="0" fontId="28" fillId="23" borderId="3" xfId="0" applyFont="1" applyFill="1" applyBorder="1"/>
    <xf numFmtId="0" fontId="27" fillId="23" borderId="19" xfId="0" applyFont="1" applyFill="1" applyBorder="1"/>
    <xf numFmtId="0" fontId="16" fillId="4" borderId="139" xfId="0" applyFont="1" applyFill="1" applyBorder="1" applyAlignment="1">
      <alignment wrapText="1"/>
    </xf>
    <xf numFmtId="0" fontId="16" fillId="4" borderId="140" xfId="0" applyFont="1" applyFill="1" applyBorder="1" applyAlignment="1">
      <alignment wrapText="1"/>
    </xf>
    <xf numFmtId="0" fontId="16" fillId="0" borderId="140" xfId="0" applyFont="1" applyBorder="1" applyAlignment="1">
      <alignment wrapText="1"/>
    </xf>
    <xf numFmtId="0" fontId="21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64" fontId="29" fillId="4" borderId="19" xfId="0" applyNumberFormat="1" applyFont="1" applyFill="1" applyBorder="1" applyAlignment="1">
      <alignment horizontal="left"/>
    </xf>
    <xf numFmtId="164" fontId="29" fillId="4" borderId="19" xfId="0" applyNumberFormat="1" applyFont="1" applyFill="1" applyBorder="1"/>
    <xf numFmtId="164" fontId="29" fillId="4" borderId="19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/>
    <xf numFmtId="0" fontId="15" fillId="0" borderId="0" xfId="0" applyFont="1" applyAlignment="1">
      <alignment horizontal="left"/>
    </xf>
    <xf numFmtId="0" fontId="33" fillId="0" borderId="0" xfId="0" applyFont="1"/>
    <xf numFmtId="0" fontId="31" fillId="0" borderId="144" xfId="0" applyFont="1" applyBorder="1"/>
    <xf numFmtId="0" fontId="16" fillId="0" borderId="0" xfId="0" applyFont="1" applyAlignment="1">
      <alignment horizontal="center"/>
    </xf>
    <xf numFmtId="0" fontId="34" fillId="0" borderId="58" xfId="0" applyFont="1" applyBorder="1"/>
    <xf numFmtId="0" fontId="35" fillId="0" borderId="58" xfId="0" applyFont="1" applyBorder="1" applyAlignment="1">
      <alignment horizontal="center"/>
    </xf>
    <xf numFmtId="169" fontId="34" fillId="0" borderId="58" xfId="0" applyNumberFormat="1" applyFont="1" applyBorder="1" applyAlignment="1">
      <alignment horizontal="center"/>
    </xf>
    <xf numFmtId="169" fontId="36" fillId="0" borderId="58" xfId="0" applyNumberFormat="1" applyFont="1" applyBorder="1" applyAlignment="1">
      <alignment horizontal="center"/>
    </xf>
    <xf numFmtId="7" fontId="34" fillId="0" borderId="58" xfId="0" applyNumberFormat="1" applyFont="1" applyBorder="1" applyAlignment="1">
      <alignment horizontal="center"/>
    </xf>
    <xf numFmtId="168" fontId="36" fillId="0" borderId="58" xfId="0" applyNumberFormat="1" applyFont="1" applyBorder="1" applyAlignment="1">
      <alignment horizontal="center"/>
    </xf>
    <xf numFmtId="7" fontId="36" fillId="0" borderId="58" xfId="0" applyNumberFormat="1" applyFont="1" applyBorder="1" applyAlignment="1">
      <alignment horizontal="center"/>
    </xf>
    <xf numFmtId="0" fontId="37" fillId="27" borderId="58" xfId="0" applyFont="1" applyFill="1" applyBorder="1"/>
    <xf numFmtId="169" fontId="38" fillId="27" borderId="58" xfId="0" applyNumberFormat="1" applyFont="1" applyFill="1" applyBorder="1" applyAlignment="1">
      <alignment horizontal="center"/>
    </xf>
    <xf numFmtId="170" fontId="38" fillId="27" borderId="58" xfId="0" applyNumberFormat="1" applyFont="1" applyFill="1" applyBorder="1" applyAlignment="1">
      <alignment horizontal="center"/>
    </xf>
    <xf numFmtId="168" fontId="38" fillId="27" borderId="58" xfId="0" applyNumberFormat="1" applyFont="1" applyFill="1" applyBorder="1" applyAlignment="1">
      <alignment horizontal="center"/>
    </xf>
    <xf numFmtId="0" fontId="40" fillId="0" borderId="0" xfId="0" applyFont="1"/>
    <xf numFmtId="0" fontId="39" fillId="0" borderId="0" xfId="0" applyFont="1"/>
    <xf numFmtId="0" fontId="40" fillId="4" borderId="90" xfId="0" applyFont="1" applyFill="1" applyBorder="1"/>
    <xf numFmtId="0" fontId="41" fillId="0" borderId="0" xfId="0" applyFont="1"/>
    <xf numFmtId="0" fontId="40" fillId="4" borderId="1" xfId="0" applyFont="1" applyFill="1" applyBorder="1"/>
    <xf numFmtId="0" fontId="41" fillId="4" borderId="19" xfId="0" applyFont="1" applyFill="1" applyBorder="1"/>
    <xf numFmtId="0" fontId="43" fillId="0" borderId="0" xfId="0" applyFont="1"/>
    <xf numFmtId="0" fontId="44" fillId="4" borderId="147" xfId="0" applyFont="1" applyFill="1" applyBorder="1" applyAlignment="1">
      <alignment horizontal="center" wrapText="1"/>
    </xf>
    <xf numFmtId="164" fontId="43" fillId="4" borderId="105" xfId="0" applyNumberFormat="1" applyFont="1" applyFill="1" applyBorder="1" applyAlignment="1">
      <alignment horizontal="center"/>
    </xf>
    <xf numFmtId="10" fontId="45" fillId="6" borderId="153" xfId="0" applyNumberFormat="1" applyFont="1" applyFill="1" applyBorder="1" applyAlignment="1">
      <alignment horizontal="center"/>
    </xf>
    <xf numFmtId="166" fontId="45" fillId="7" borderId="154" xfId="0" applyNumberFormat="1" applyFont="1" applyFill="1" applyBorder="1" applyAlignment="1">
      <alignment horizontal="center"/>
    </xf>
    <xf numFmtId="164" fontId="45" fillId="0" borderId="144" xfId="0" applyNumberFormat="1" applyFont="1" applyBorder="1" applyAlignment="1">
      <alignment horizontal="center"/>
    </xf>
    <xf numFmtId="164" fontId="45" fillId="0" borderId="130" xfId="0" applyNumberFormat="1" applyFont="1" applyBorder="1" applyAlignment="1">
      <alignment horizontal="center"/>
    </xf>
    <xf numFmtId="0" fontId="46" fillId="0" borderId="0" xfId="0" applyFont="1"/>
    <xf numFmtId="0" fontId="14" fillId="29" borderId="0" xfId="0" applyFont="1" applyFill="1"/>
    <xf numFmtId="0" fontId="0" fillId="29" borderId="0" xfId="0" applyFill="1"/>
    <xf numFmtId="164" fontId="47" fillId="4" borderId="54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0" fontId="48" fillId="0" borderId="0" xfId="0" applyNumberFormat="1" applyFont="1" applyAlignment="1">
      <alignment horizontal="center"/>
    </xf>
    <xf numFmtId="0" fontId="49" fillId="0" borderId="0" xfId="0" applyFont="1"/>
    <xf numFmtId="0" fontId="43" fillId="2" borderId="7" xfId="0" applyFont="1" applyFill="1" applyBorder="1"/>
    <xf numFmtId="0" fontId="50" fillId="2" borderId="7" xfId="0" applyFont="1" applyFill="1" applyBorder="1" applyAlignment="1">
      <alignment horizontal="center"/>
    </xf>
    <xf numFmtId="0" fontId="50" fillId="2" borderId="8" xfId="0" applyFont="1" applyFill="1" applyBorder="1"/>
    <xf numFmtId="0" fontId="47" fillId="2" borderId="11" xfId="0" applyFont="1" applyFill="1" applyBorder="1" applyAlignment="1">
      <alignment horizontal="center"/>
    </xf>
    <xf numFmtId="0" fontId="47" fillId="2" borderId="12" xfId="0" applyFont="1" applyFill="1" applyBorder="1" applyAlignment="1">
      <alignment horizontal="center"/>
    </xf>
    <xf numFmtId="0" fontId="52" fillId="0" borderId="0" xfId="0" applyFont="1"/>
    <xf numFmtId="0" fontId="48" fillId="3" borderId="14" xfId="0" applyFont="1" applyFill="1" applyBorder="1"/>
    <xf numFmtId="0" fontId="49" fillId="3" borderId="15" xfId="0" applyFont="1" applyFill="1" applyBorder="1"/>
    <xf numFmtId="0" fontId="49" fillId="3" borderId="7" xfId="0" applyFont="1" applyFill="1" applyBorder="1" applyAlignment="1">
      <alignment horizontal="center"/>
    </xf>
    <xf numFmtId="0" fontId="49" fillId="3" borderId="16" xfId="0" applyFont="1" applyFill="1" applyBorder="1" applyAlignment="1">
      <alignment horizontal="center"/>
    </xf>
    <xf numFmtId="0" fontId="49" fillId="3" borderId="17" xfId="0" applyFont="1" applyFill="1" applyBorder="1"/>
    <xf numFmtId="10" fontId="49" fillId="3" borderId="18" xfId="0" applyNumberFormat="1" applyFont="1" applyFill="1" applyBorder="1" applyAlignment="1">
      <alignment horizontal="center"/>
    </xf>
    <xf numFmtId="0" fontId="49" fillId="3" borderId="10" xfId="0" applyFont="1" applyFill="1" applyBorder="1" applyAlignment="1">
      <alignment horizontal="center"/>
    </xf>
    <xf numFmtId="0" fontId="49" fillId="3" borderId="8" xfId="0" applyFont="1" applyFill="1" applyBorder="1" applyAlignment="1">
      <alignment horizontal="center"/>
    </xf>
    <xf numFmtId="0" fontId="49" fillId="3" borderId="18" xfId="0" applyFont="1" applyFill="1" applyBorder="1" applyAlignment="1">
      <alignment horizontal="center"/>
    </xf>
    <xf numFmtId="0" fontId="53" fillId="3" borderId="21" xfId="0" applyFont="1" applyFill="1" applyBorder="1" applyAlignment="1">
      <alignment horizontal="left"/>
    </xf>
    <xf numFmtId="0" fontId="54" fillId="3" borderId="22" xfId="0" applyFont="1" applyFill="1" applyBorder="1" applyAlignment="1">
      <alignment horizontal="center"/>
    </xf>
    <xf numFmtId="165" fontId="47" fillId="3" borderId="23" xfId="0" applyNumberFormat="1" applyFont="1" applyFill="1" applyBorder="1" applyAlignment="1">
      <alignment horizontal="center"/>
    </xf>
    <xf numFmtId="165" fontId="47" fillId="3" borderId="24" xfId="0" applyNumberFormat="1" applyFont="1" applyFill="1" applyBorder="1" applyAlignment="1">
      <alignment horizontal="center"/>
    </xf>
    <xf numFmtId="165" fontId="44" fillId="3" borderId="25" xfId="0" applyNumberFormat="1" applyFont="1" applyFill="1" applyBorder="1" applyAlignment="1">
      <alignment horizontal="center"/>
    </xf>
    <xf numFmtId="10" fontId="47" fillId="3" borderId="26" xfId="0" applyNumberFormat="1" applyFont="1" applyFill="1" applyBorder="1" applyAlignment="1">
      <alignment horizontal="center"/>
    </xf>
    <xf numFmtId="165" fontId="47" fillId="3" borderId="27" xfId="0" applyNumberFormat="1" applyFont="1" applyFill="1" applyBorder="1" applyAlignment="1">
      <alignment horizontal="center"/>
    </xf>
    <xf numFmtId="165" fontId="47" fillId="3" borderId="28" xfId="0" applyNumberFormat="1" applyFont="1" applyFill="1" applyBorder="1" applyAlignment="1">
      <alignment horizontal="center"/>
    </xf>
    <xf numFmtId="165" fontId="47" fillId="3" borderId="26" xfId="0" applyNumberFormat="1" applyFont="1" applyFill="1" applyBorder="1" applyAlignment="1">
      <alignment horizontal="center"/>
    </xf>
    <xf numFmtId="0" fontId="42" fillId="4" borderId="30" xfId="0" applyFont="1" applyFill="1" applyBorder="1"/>
    <xf numFmtId="0" fontId="55" fillId="4" borderId="31" xfId="0" applyFont="1" applyFill="1" applyBorder="1" applyAlignment="1">
      <alignment horizontal="center"/>
    </xf>
    <xf numFmtId="164" fontId="45" fillId="4" borderId="32" xfId="0" applyNumberFormat="1" applyFont="1" applyFill="1" applyBorder="1" applyAlignment="1">
      <alignment horizontal="center"/>
    </xf>
    <xf numFmtId="164" fontId="47" fillId="4" borderId="33" xfId="0" applyNumberFormat="1" applyFont="1" applyFill="1" applyBorder="1" applyAlignment="1">
      <alignment horizontal="center"/>
    </xf>
    <xf numFmtId="164" fontId="45" fillId="4" borderId="36" xfId="0" applyNumberFormat="1" applyFont="1" applyFill="1" applyBorder="1" applyAlignment="1">
      <alignment horizontal="center"/>
    </xf>
    <xf numFmtId="164" fontId="45" fillId="4" borderId="37" xfId="0" applyNumberFormat="1" applyFont="1" applyFill="1" applyBorder="1" applyAlignment="1">
      <alignment horizontal="center"/>
    </xf>
    <xf numFmtId="0" fontId="52" fillId="4" borderId="19" xfId="0" applyFont="1" applyFill="1" applyBorder="1"/>
    <xf numFmtId="0" fontId="42" fillId="4" borderId="1" xfId="0" applyFont="1" applyFill="1" applyBorder="1"/>
    <xf numFmtId="0" fontId="55" fillId="4" borderId="39" xfId="0" applyFont="1" applyFill="1" applyBorder="1" applyAlignment="1">
      <alignment horizontal="center"/>
    </xf>
    <xf numFmtId="164" fontId="47" fillId="4" borderId="40" xfId="0" applyNumberFormat="1" applyFont="1" applyFill="1" applyBorder="1" applyAlignment="1">
      <alignment horizontal="center"/>
    </xf>
    <xf numFmtId="164" fontId="45" fillId="4" borderId="43" xfId="0" applyNumberFormat="1" applyFont="1" applyFill="1" applyBorder="1" applyAlignment="1">
      <alignment horizontal="center"/>
    </xf>
    <xf numFmtId="164" fontId="45" fillId="4" borderId="44" xfId="0" applyNumberFormat="1" applyFont="1" applyFill="1" applyBorder="1" applyAlignment="1">
      <alignment horizontal="center"/>
    </xf>
    <xf numFmtId="164" fontId="45" fillId="4" borderId="45" xfId="0" applyNumberFormat="1" applyFont="1" applyFill="1" applyBorder="1" applyAlignment="1">
      <alignment horizontal="center"/>
    </xf>
    <xf numFmtId="0" fontId="56" fillId="3" borderId="47" xfId="0" applyFont="1" applyFill="1" applyBorder="1"/>
    <xf numFmtId="0" fontId="54" fillId="3" borderId="22" xfId="0" applyFont="1" applyFill="1" applyBorder="1"/>
    <xf numFmtId="0" fontId="47" fillId="3" borderId="48" xfId="0" applyFont="1" applyFill="1" applyBorder="1" applyAlignment="1">
      <alignment horizontal="center"/>
    </xf>
    <xf numFmtId="0" fontId="47" fillId="3" borderId="49" xfId="0" applyFont="1" applyFill="1" applyBorder="1" applyAlignment="1">
      <alignment horizontal="center"/>
    </xf>
    <xf numFmtId="10" fontId="47" fillId="3" borderId="25" xfId="0" applyNumberFormat="1" applyFont="1" applyFill="1" applyBorder="1" applyAlignment="1">
      <alignment horizontal="center"/>
    </xf>
    <xf numFmtId="166" fontId="45" fillId="3" borderId="26" xfId="0" applyNumberFormat="1" applyFont="1" applyFill="1" applyBorder="1" applyAlignment="1">
      <alignment horizontal="center"/>
    </xf>
    <xf numFmtId="164" fontId="45" fillId="3" borderId="27" xfId="0" applyNumberFormat="1" applyFont="1" applyFill="1" applyBorder="1" applyAlignment="1">
      <alignment horizontal="center"/>
    </xf>
    <xf numFmtId="164" fontId="45" fillId="3" borderId="28" xfId="0" applyNumberFormat="1" applyFont="1" applyFill="1" applyBorder="1" applyAlignment="1">
      <alignment horizontal="center"/>
    </xf>
    <xf numFmtId="164" fontId="45" fillId="3" borderId="26" xfId="0" applyNumberFormat="1" applyFont="1" applyFill="1" applyBorder="1" applyAlignment="1">
      <alignment horizontal="center"/>
    </xf>
    <xf numFmtId="0" fontId="42" fillId="4" borderId="52" xfId="0" applyFont="1" applyFill="1" applyBorder="1"/>
    <xf numFmtId="0" fontId="55" fillId="4" borderId="53" xfId="0" applyFont="1" applyFill="1" applyBorder="1" applyAlignment="1">
      <alignment horizontal="center"/>
    </xf>
    <xf numFmtId="164" fontId="45" fillId="4" borderId="57" xfId="0" applyNumberFormat="1" applyFont="1" applyFill="1" applyBorder="1" applyAlignment="1">
      <alignment horizontal="center"/>
    </xf>
    <xf numFmtId="164" fontId="45" fillId="4" borderId="58" xfId="0" applyNumberFormat="1" applyFont="1" applyFill="1" applyBorder="1" applyAlignment="1">
      <alignment horizontal="center"/>
    </xf>
    <xf numFmtId="164" fontId="45" fillId="4" borderId="59" xfId="0" applyNumberFormat="1" applyFont="1" applyFill="1" applyBorder="1" applyAlignment="1">
      <alignment horizontal="center"/>
    </xf>
    <xf numFmtId="0" fontId="42" fillId="4" borderId="61" xfId="0" applyFont="1" applyFill="1" applyBorder="1"/>
    <xf numFmtId="164" fontId="45" fillId="4" borderId="62" xfId="0" applyNumberFormat="1" applyFont="1" applyFill="1" applyBorder="1" applyAlignment="1">
      <alignment horizontal="center"/>
    </xf>
    <xf numFmtId="164" fontId="45" fillId="4" borderId="63" xfId="0" applyNumberFormat="1" applyFont="1" applyFill="1" applyBorder="1" applyAlignment="1">
      <alignment horizontal="center"/>
    </xf>
    <xf numFmtId="0" fontId="47" fillId="3" borderId="65" xfId="0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/>
    </xf>
    <xf numFmtId="165" fontId="58" fillId="4" borderId="67" xfId="0" applyNumberFormat="1" applyFont="1" applyFill="1" applyBorder="1" applyAlignment="1">
      <alignment horizontal="center"/>
    </xf>
    <xf numFmtId="165" fontId="45" fillId="4" borderId="69" xfId="0" applyNumberFormat="1" applyFont="1" applyFill="1" applyBorder="1" applyAlignment="1">
      <alignment horizontal="center"/>
    </xf>
    <xf numFmtId="164" fontId="47" fillId="4" borderId="70" xfId="0" applyNumberFormat="1" applyFont="1" applyFill="1" applyBorder="1" applyAlignment="1">
      <alignment horizontal="center"/>
    </xf>
    <xf numFmtId="164" fontId="47" fillId="28" borderId="54" xfId="0" applyNumberFormat="1" applyFont="1" applyFill="1" applyBorder="1" applyAlignment="1">
      <alignment horizontal="center"/>
    </xf>
    <xf numFmtId="164" fontId="47" fillId="4" borderId="49" xfId="0" applyNumberFormat="1" applyFont="1" applyFill="1" applyBorder="1" applyAlignment="1">
      <alignment horizontal="center"/>
    </xf>
    <xf numFmtId="164" fontId="45" fillId="4" borderId="74" xfId="0" applyNumberFormat="1" applyFont="1" applyFill="1" applyBorder="1" applyAlignment="1">
      <alignment horizontal="center"/>
    </xf>
    <xf numFmtId="164" fontId="54" fillId="3" borderId="22" xfId="0" applyNumberFormat="1" applyFont="1" applyFill="1" applyBorder="1"/>
    <xf numFmtId="164" fontId="50" fillId="3" borderId="48" xfId="0" applyNumberFormat="1" applyFont="1" applyFill="1" applyBorder="1" applyAlignment="1">
      <alignment horizontal="center"/>
    </xf>
    <xf numFmtId="164" fontId="50" fillId="3" borderId="24" xfId="0" applyNumberFormat="1" applyFont="1" applyFill="1" applyBorder="1" applyAlignment="1">
      <alignment horizontal="center"/>
    </xf>
    <xf numFmtId="10" fontId="50" fillId="3" borderId="25" xfId="0" applyNumberFormat="1" applyFont="1" applyFill="1" applyBorder="1" applyAlignment="1">
      <alignment horizontal="center"/>
    </xf>
    <xf numFmtId="164" fontId="50" fillId="3" borderId="26" xfId="0" applyNumberFormat="1" applyFont="1" applyFill="1" applyBorder="1" applyAlignment="1">
      <alignment horizontal="center"/>
    </xf>
    <xf numFmtId="164" fontId="47" fillId="3" borderId="27" xfId="0" applyNumberFormat="1" applyFont="1" applyFill="1" applyBorder="1" applyAlignment="1">
      <alignment horizontal="center"/>
    </xf>
    <xf numFmtId="164" fontId="47" fillId="3" borderId="28" xfId="0" applyNumberFormat="1" applyFont="1" applyFill="1" applyBorder="1" applyAlignment="1">
      <alignment horizontal="center"/>
    </xf>
    <xf numFmtId="164" fontId="47" fillId="3" borderId="26" xfId="0" applyNumberFormat="1" applyFont="1" applyFill="1" applyBorder="1" applyAlignment="1">
      <alignment horizontal="center"/>
    </xf>
    <xf numFmtId="165" fontId="47" fillId="5" borderId="23" xfId="0" applyNumberFormat="1" applyFont="1" applyFill="1" applyBorder="1" applyAlignment="1">
      <alignment horizontal="center"/>
    </xf>
    <xf numFmtId="166" fontId="47" fillId="5" borderId="76" xfId="0" applyNumberFormat="1" applyFont="1" applyFill="1" applyBorder="1" applyAlignment="1">
      <alignment horizontal="center"/>
    </xf>
    <xf numFmtId="166" fontId="47" fillId="5" borderId="77" xfId="0" applyNumberFormat="1" applyFont="1" applyFill="1" applyBorder="1" applyAlignment="1">
      <alignment horizontal="center"/>
    </xf>
    <xf numFmtId="0" fontId="42" fillId="0" borderId="33" xfId="0" applyFont="1" applyBorder="1"/>
    <xf numFmtId="10" fontId="45" fillId="6" borderId="34" xfId="0" applyNumberFormat="1" applyFont="1" applyFill="1" applyBorder="1" applyAlignment="1">
      <alignment horizontal="center"/>
    </xf>
    <xf numFmtId="166" fontId="45" fillId="7" borderId="35" xfId="0" applyNumberFormat="1" applyFont="1" applyFill="1" applyBorder="1" applyAlignment="1">
      <alignment horizontal="center"/>
    </xf>
    <xf numFmtId="164" fontId="45" fillId="0" borderId="36" xfId="0" applyNumberFormat="1" applyFont="1" applyBorder="1" applyAlignment="1">
      <alignment horizontal="center"/>
    </xf>
    <xf numFmtId="164" fontId="45" fillId="0" borderId="37" xfId="0" applyNumberFormat="1" applyFont="1" applyBorder="1" applyAlignment="1">
      <alignment horizontal="center"/>
    </xf>
    <xf numFmtId="0" fontId="42" fillId="0" borderId="54" xfId="0" applyFont="1" applyBorder="1"/>
    <xf numFmtId="0" fontId="54" fillId="0" borderId="53" xfId="0" applyFont="1" applyBorder="1" applyAlignment="1">
      <alignment horizontal="center"/>
    </xf>
    <xf numFmtId="10" fontId="45" fillId="6" borderId="55" xfId="0" applyNumberFormat="1" applyFont="1" applyFill="1" applyBorder="1" applyAlignment="1">
      <alignment horizontal="center"/>
    </xf>
    <xf numFmtId="166" fontId="45" fillId="7" borderId="56" xfId="0" applyNumberFormat="1" applyFont="1" applyFill="1" applyBorder="1" applyAlignment="1">
      <alignment horizontal="center"/>
    </xf>
    <xf numFmtId="164" fontId="45" fillId="0" borderId="57" xfId="0" applyNumberFormat="1" applyFont="1" applyBorder="1" applyAlignment="1">
      <alignment horizontal="center"/>
    </xf>
    <xf numFmtId="164" fontId="45" fillId="0" borderId="58" xfId="0" applyNumberFormat="1" applyFont="1" applyBorder="1" applyAlignment="1">
      <alignment horizontal="center"/>
    </xf>
    <xf numFmtId="0" fontId="58" fillId="0" borderId="53" xfId="0" applyFont="1" applyBorder="1"/>
    <xf numFmtId="164" fontId="45" fillId="0" borderId="79" xfId="0" applyNumberFormat="1" applyFont="1" applyBorder="1" applyAlignment="1">
      <alignment horizontal="center"/>
    </xf>
    <xf numFmtId="10" fontId="45" fillId="6" borderId="41" xfId="0" applyNumberFormat="1" applyFont="1" applyFill="1" applyBorder="1" applyAlignment="1">
      <alignment horizontal="center"/>
    </xf>
    <xf numFmtId="166" fontId="45" fillId="7" borderId="42" xfId="0" applyNumberFormat="1" applyFont="1" applyFill="1" applyBorder="1" applyAlignment="1">
      <alignment horizontal="center"/>
    </xf>
    <xf numFmtId="164" fontId="45" fillId="0" borderId="63" xfId="0" applyNumberFormat="1" applyFont="1" applyBorder="1" applyAlignment="1">
      <alignment horizontal="center"/>
    </xf>
    <xf numFmtId="164" fontId="45" fillId="0" borderId="45" xfId="0" applyNumberFormat="1" applyFont="1" applyBorder="1" applyAlignment="1">
      <alignment horizontal="center"/>
    </xf>
    <xf numFmtId="164" fontId="47" fillId="5" borderId="27" xfId="0" applyNumberFormat="1" applyFont="1" applyFill="1" applyBorder="1" applyAlignment="1">
      <alignment horizontal="center"/>
    </xf>
    <xf numFmtId="164" fontId="47" fillId="5" borderId="81" xfId="0" applyNumberFormat="1" applyFont="1" applyFill="1" applyBorder="1" applyAlignment="1">
      <alignment horizontal="center"/>
    </xf>
    <xf numFmtId="164" fontId="47" fillId="5" borderId="82" xfId="0" applyNumberFormat="1" applyFont="1" applyFill="1" applyBorder="1" applyAlignment="1">
      <alignment horizontal="center"/>
    </xf>
    <xf numFmtId="0" fontId="48" fillId="8" borderId="24" xfId="0" applyFont="1" applyFill="1" applyBorder="1"/>
    <xf numFmtId="0" fontId="54" fillId="8" borderId="22" xfId="0" applyFont="1" applyFill="1" applyBorder="1"/>
    <xf numFmtId="164" fontId="50" fillId="8" borderId="72" xfId="0" applyNumberFormat="1" applyFont="1" applyFill="1" applyBorder="1" applyAlignment="1">
      <alignment horizontal="center"/>
    </xf>
    <xf numFmtId="164" fontId="50" fillId="8" borderId="24" xfId="0" applyNumberFormat="1" applyFont="1" applyFill="1" applyBorder="1" applyAlignment="1">
      <alignment horizontal="center"/>
    </xf>
    <xf numFmtId="164" fontId="50" fillId="8" borderId="84" xfId="0" applyNumberFormat="1" applyFont="1" applyFill="1" applyBorder="1"/>
    <xf numFmtId="166" fontId="47" fillId="8" borderId="85" xfId="0" applyNumberFormat="1" applyFont="1" applyFill="1" applyBorder="1" applyAlignment="1">
      <alignment horizontal="center"/>
    </xf>
    <xf numFmtId="164" fontId="47" fillId="8" borderId="27" xfId="0" applyNumberFormat="1" applyFont="1" applyFill="1" applyBorder="1" applyAlignment="1">
      <alignment horizontal="center"/>
    </xf>
    <xf numFmtId="164" fontId="47" fillId="8" borderId="28" xfId="0" applyNumberFormat="1" applyFont="1" applyFill="1" applyBorder="1" applyAlignment="1">
      <alignment horizontal="center"/>
    </xf>
    <xf numFmtId="164" fontId="47" fillId="8" borderId="26" xfId="0" applyNumberFormat="1" applyFont="1" applyFill="1" applyBorder="1" applyAlignment="1">
      <alignment horizontal="center"/>
    </xf>
    <xf numFmtId="0" fontId="58" fillId="0" borderId="31" xfId="0" applyFont="1" applyBorder="1"/>
    <xf numFmtId="164" fontId="45" fillId="0" borderId="78" xfId="0" applyNumberFormat="1" applyFont="1" applyBorder="1" applyAlignment="1">
      <alignment horizontal="center"/>
    </xf>
    <xf numFmtId="164" fontId="47" fillId="0" borderId="33" xfId="0" applyNumberFormat="1" applyFont="1" applyBorder="1" applyAlignment="1">
      <alignment horizontal="center"/>
    </xf>
    <xf numFmtId="164" fontId="45" fillId="0" borderId="68" xfId="0" applyNumberFormat="1" applyFont="1" applyBorder="1" applyAlignment="1">
      <alignment horizontal="center"/>
    </xf>
    <xf numFmtId="164" fontId="47" fillId="0" borderId="86" xfId="0" applyNumberFormat="1" applyFont="1" applyBorder="1" applyAlignment="1">
      <alignment horizontal="center"/>
    </xf>
    <xf numFmtId="0" fontId="42" fillId="4" borderId="54" xfId="0" applyFont="1" applyFill="1" applyBorder="1"/>
    <xf numFmtId="164" fontId="45" fillId="4" borderId="69" xfId="0" applyNumberFormat="1" applyFont="1" applyFill="1" applyBorder="1" applyAlignment="1">
      <alignment horizontal="center"/>
    </xf>
    <xf numFmtId="0" fontId="42" fillId="0" borderId="40" xfId="0" applyFont="1" applyBorder="1"/>
    <xf numFmtId="0" fontId="58" fillId="0" borderId="39" xfId="0" applyFont="1" applyBorder="1"/>
    <xf numFmtId="164" fontId="45" fillId="0" borderId="87" xfId="0" applyNumberFormat="1" applyFont="1" applyBorder="1" applyAlignment="1">
      <alignment horizontal="center"/>
    </xf>
    <xf numFmtId="0" fontId="60" fillId="8" borderId="24" xfId="0" applyFont="1" applyFill="1" applyBorder="1"/>
    <xf numFmtId="0" fontId="58" fillId="8" borderId="22" xfId="0" applyFont="1" applyFill="1" applyBorder="1"/>
    <xf numFmtId="164" fontId="43" fillId="8" borderId="48" xfId="0" applyNumberFormat="1" applyFont="1" applyFill="1" applyBorder="1" applyAlignment="1">
      <alignment horizontal="center"/>
    </xf>
    <xf numFmtId="10" fontId="50" fillId="8" borderId="25" xfId="0" applyNumberFormat="1" applyFont="1" applyFill="1" applyBorder="1" applyAlignment="1">
      <alignment horizontal="center"/>
    </xf>
    <xf numFmtId="166" fontId="50" fillId="8" borderId="26" xfId="0" applyNumberFormat="1" applyFont="1" applyFill="1" applyBorder="1" applyAlignment="1">
      <alignment horizontal="center"/>
    </xf>
    <xf numFmtId="164" fontId="47" fillId="8" borderId="81" xfId="0" applyNumberFormat="1" applyFont="1" applyFill="1" applyBorder="1" applyAlignment="1">
      <alignment horizontal="center"/>
    </xf>
    <xf numFmtId="0" fontId="48" fillId="9" borderId="91" xfId="0" applyFont="1" applyFill="1" applyBorder="1"/>
    <xf numFmtId="0" fontId="44" fillId="9" borderId="66" xfId="0" applyFont="1" applyFill="1" applyBorder="1"/>
    <xf numFmtId="164" fontId="44" fillId="9" borderId="105" xfId="0" applyNumberFormat="1" applyFont="1" applyFill="1" applyBorder="1" applyAlignment="1">
      <alignment horizontal="center"/>
    </xf>
    <xf numFmtId="164" fontId="44" fillId="9" borderId="91" xfId="0" applyNumberFormat="1" applyFont="1" applyFill="1" applyBorder="1" applyAlignment="1">
      <alignment horizontal="center"/>
    </xf>
    <xf numFmtId="164" fontId="44" fillId="9" borderId="20" xfId="0" applyNumberFormat="1" applyFont="1" applyFill="1" applyBorder="1"/>
    <xf numFmtId="166" fontId="44" fillId="9" borderId="18" xfId="0" applyNumberFormat="1" applyFont="1" applyFill="1" applyBorder="1" applyAlignment="1">
      <alignment horizontal="center"/>
    </xf>
    <xf numFmtId="164" fontId="44" fillId="9" borderId="76" xfId="0" applyNumberFormat="1" applyFont="1" applyFill="1" applyBorder="1" applyAlignment="1">
      <alignment horizontal="center"/>
    </xf>
    <xf numFmtId="164" fontId="44" fillId="9" borderId="77" xfId="0" applyNumberFormat="1" applyFont="1" applyFill="1" applyBorder="1" applyAlignment="1">
      <alignment horizontal="center"/>
    </xf>
    <xf numFmtId="0" fontId="42" fillId="0" borderId="157" xfId="0" applyFont="1" applyBorder="1"/>
    <xf numFmtId="0" fontId="54" fillId="0" borderId="157" xfId="0" applyFont="1" applyBorder="1" applyAlignment="1">
      <alignment horizontal="center"/>
    </xf>
    <xf numFmtId="164" fontId="45" fillId="0" borderId="156" xfId="0" applyNumberFormat="1" applyFont="1" applyBorder="1" applyAlignment="1">
      <alignment horizontal="center"/>
    </xf>
    <xf numFmtId="164" fontId="47" fillId="4" borderId="159" xfId="0" applyNumberFormat="1" applyFont="1" applyFill="1" applyBorder="1" applyAlignment="1">
      <alignment horizontal="center"/>
    </xf>
    <xf numFmtId="10" fontId="45" fillId="6" borderId="149" xfId="0" applyNumberFormat="1" applyFont="1" applyFill="1" applyBorder="1" applyAlignment="1">
      <alignment horizontal="center"/>
    </xf>
    <xf numFmtId="166" fontId="45" fillId="7" borderId="150" xfId="0" applyNumberFormat="1" applyFont="1" applyFill="1" applyBorder="1" applyAlignment="1">
      <alignment horizontal="center"/>
    </xf>
    <xf numFmtId="0" fontId="42" fillId="0" borderId="148" xfId="0" applyFont="1" applyBorder="1"/>
    <xf numFmtId="0" fontId="54" fillId="0" borderId="148" xfId="0" applyFont="1" applyBorder="1" applyAlignment="1">
      <alignment horizontal="center"/>
    </xf>
    <xf numFmtId="164" fontId="45" fillId="0" borderId="146" xfId="0" applyNumberFormat="1" applyFont="1" applyBorder="1" applyAlignment="1">
      <alignment horizontal="center"/>
    </xf>
    <xf numFmtId="164" fontId="47" fillId="4" borderId="160" xfId="0" applyNumberFormat="1" applyFont="1" applyFill="1" applyBorder="1" applyAlignment="1">
      <alignment horizontal="center"/>
    </xf>
    <xf numFmtId="10" fontId="45" fillId="6" borderId="151" xfId="0" applyNumberFormat="1" applyFont="1" applyFill="1" applyBorder="1" applyAlignment="1">
      <alignment horizontal="center"/>
    </xf>
    <xf numFmtId="166" fontId="45" fillId="7" borderId="152" xfId="0" applyNumberFormat="1" applyFont="1" applyFill="1" applyBorder="1" applyAlignment="1">
      <alignment horizontal="center"/>
    </xf>
    <xf numFmtId="0" fontId="58" fillId="0" borderId="148" xfId="0" applyFont="1" applyBorder="1"/>
    <xf numFmtId="164" fontId="61" fillId="0" borderId="146" xfId="0" applyNumberFormat="1" applyFont="1" applyBorder="1" applyAlignment="1">
      <alignment horizontal="center"/>
    </xf>
    <xf numFmtId="164" fontId="43" fillId="0" borderId="146" xfId="0" applyNumberFormat="1" applyFont="1" applyBorder="1" applyAlignment="1">
      <alignment horizontal="center"/>
    </xf>
    <xf numFmtId="0" fontId="42" fillId="29" borderId="158" xfId="0" applyFont="1" applyFill="1" applyBorder="1"/>
    <xf numFmtId="0" fontId="58" fillId="29" borderId="158" xfId="0" applyFont="1" applyFill="1" applyBorder="1"/>
    <xf numFmtId="164" fontId="43" fillId="29" borderId="147" xfId="0" applyNumberFormat="1" applyFont="1" applyFill="1" applyBorder="1" applyAlignment="1">
      <alignment horizontal="center"/>
    </xf>
    <xf numFmtId="164" fontId="45" fillId="29" borderId="144" xfId="0" applyNumberFormat="1" applyFont="1" applyFill="1" applyBorder="1" applyAlignment="1">
      <alignment horizontal="center"/>
    </xf>
    <xf numFmtId="0" fontId="46" fillId="29" borderId="0" xfId="0" applyFont="1" applyFill="1"/>
    <xf numFmtId="0" fontId="60" fillId="9" borderId="2" xfId="0" applyFont="1" applyFill="1" applyBorder="1"/>
    <xf numFmtId="0" fontId="58" fillId="9" borderId="71" xfId="0" applyFont="1" applyFill="1" applyBorder="1"/>
    <xf numFmtId="164" fontId="43" fillId="9" borderId="142" xfId="0" applyNumberFormat="1" applyFont="1" applyFill="1" applyBorder="1" applyAlignment="1">
      <alignment horizontal="center"/>
    </xf>
    <xf numFmtId="166" fontId="50" fillId="9" borderId="143" xfId="0" applyNumberFormat="1" applyFont="1" applyFill="1" applyBorder="1" applyAlignment="1">
      <alignment horizontal="center"/>
    </xf>
    <xf numFmtId="164" fontId="47" fillId="9" borderId="27" xfId="0" applyNumberFormat="1" applyFont="1" applyFill="1" applyBorder="1" applyAlignment="1">
      <alignment horizontal="center" vertical="center"/>
    </xf>
    <xf numFmtId="164" fontId="47" fillId="9" borderId="81" xfId="0" applyNumberFormat="1" applyFont="1" applyFill="1" applyBorder="1" applyAlignment="1">
      <alignment horizontal="center" vertical="center"/>
    </xf>
    <xf numFmtId="0" fontId="48" fillId="10" borderId="24" xfId="0" applyFont="1" applyFill="1" applyBorder="1"/>
    <xf numFmtId="0" fontId="44" fillId="10" borderId="22" xfId="0" applyFont="1" applyFill="1" applyBorder="1"/>
    <xf numFmtId="164" fontId="44" fillId="10" borderId="72" xfId="0" applyNumberFormat="1" applyFont="1" applyFill="1" applyBorder="1" applyAlignment="1">
      <alignment horizontal="center"/>
    </xf>
    <xf numFmtId="164" fontId="44" fillId="10" borderId="88" xfId="0" applyNumberFormat="1" applyFont="1" applyFill="1" applyBorder="1"/>
    <xf numFmtId="166" fontId="44" fillId="10" borderId="89" xfId="0" applyNumberFormat="1" applyFont="1" applyFill="1" applyBorder="1" applyAlignment="1">
      <alignment horizontal="center"/>
    </xf>
    <xf numFmtId="164" fontId="43" fillId="10" borderId="76" xfId="0" applyNumberFormat="1" applyFont="1" applyFill="1" applyBorder="1" applyAlignment="1">
      <alignment horizontal="center"/>
    </xf>
    <xf numFmtId="164" fontId="43" fillId="10" borderId="77" xfId="0" applyNumberFormat="1" applyFont="1" applyFill="1" applyBorder="1" applyAlignment="1">
      <alignment horizontal="center"/>
    </xf>
    <xf numFmtId="0" fontId="42" fillId="10" borderId="91" xfId="0" applyFont="1" applyFill="1" applyBorder="1"/>
    <xf numFmtId="0" fontId="54" fillId="10" borderId="66" xfId="0" applyFont="1" applyFill="1" applyBorder="1" applyAlignment="1">
      <alignment horizontal="center"/>
    </xf>
    <xf numFmtId="164" fontId="45" fillId="10" borderId="92" xfId="0" applyNumberFormat="1" applyFont="1" applyFill="1" applyBorder="1" applyAlignment="1">
      <alignment horizontal="center"/>
    </xf>
    <xf numFmtId="164" fontId="50" fillId="10" borderId="91" xfId="0" applyNumberFormat="1" applyFont="1" applyFill="1" applyBorder="1" applyAlignment="1">
      <alignment horizontal="center"/>
    </xf>
    <xf numFmtId="10" fontId="45" fillId="10" borderId="17" xfId="0" applyNumberFormat="1" applyFont="1" applyFill="1" applyBorder="1" applyAlignment="1">
      <alignment horizontal="center"/>
    </xf>
    <xf numFmtId="166" fontId="50" fillId="10" borderId="18" xfId="0" applyNumberFormat="1" applyFont="1" applyFill="1" applyBorder="1" applyAlignment="1">
      <alignment horizontal="center"/>
    </xf>
    <xf numFmtId="164" fontId="45" fillId="10" borderId="10" xfId="0" applyNumberFormat="1" applyFont="1" applyFill="1" applyBorder="1" applyAlignment="1">
      <alignment horizontal="center"/>
    </xf>
    <xf numFmtId="164" fontId="45" fillId="10" borderId="93" xfId="0" applyNumberFormat="1" applyFont="1" applyFill="1" applyBorder="1" applyAlignment="1">
      <alignment horizontal="center"/>
    </xf>
    <xf numFmtId="164" fontId="45" fillId="10" borderId="94" xfId="0" applyNumberFormat="1" applyFont="1" applyFill="1" applyBorder="1" applyAlignment="1">
      <alignment horizontal="center"/>
    </xf>
    <xf numFmtId="0" fontId="48" fillId="11" borderId="23" xfId="0" applyFont="1" applyFill="1" applyBorder="1"/>
    <xf numFmtId="0" fontId="44" fillId="11" borderId="22" xfId="0" applyFont="1" applyFill="1" applyBorder="1"/>
    <xf numFmtId="164" fontId="44" fillId="11" borderId="22" xfId="0" applyNumberFormat="1" applyFont="1" applyFill="1" applyBorder="1" applyAlignment="1">
      <alignment horizontal="center"/>
    </xf>
    <xf numFmtId="164" fontId="44" fillId="11" borderId="23" xfId="0" applyNumberFormat="1" applyFont="1" applyFill="1" applyBorder="1" applyAlignment="1">
      <alignment horizontal="center"/>
    </xf>
    <xf numFmtId="164" fontId="44" fillId="11" borderId="25" xfId="0" applyNumberFormat="1" applyFont="1" applyFill="1" applyBorder="1"/>
    <xf numFmtId="166" fontId="44" fillId="11" borderId="26" xfId="0" applyNumberFormat="1" applyFont="1" applyFill="1" applyBorder="1" applyAlignment="1">
      <alignment horizontal="center"/>
    </xf>
    <xf numFmtId="164" fontId="44" fillId="11" borderId="27" xfId="0" applyNumberFormat="1" applyFont="1" applyFill="1" applyBorder="1" applyAlignment="1">
      <alignment horizontal="center"/>
    </xf>
    <xf numFmtId="164" fontId="44" fillId="11" borderId="28" xfId="0" applyNumberFormat="1" applyFont="1" applyFill="1" applyBorder="1" applyAlignment="1">
      <alignment horizontal="center"/>
    </xf>
    <xf numFmtId="164" fontId="44" fillId="11" borderId="26" xfId="0" applyNumberFormat="1" applyFont="1" applyFill="1" applyBorder="1" applyAlignment="1">
      <alignment horizontal="center"/>
    </xf>
    <xf numFmtId="0" fontId="42" fillId="0" borderId="86" xfId="0" applyFont="1" applyBorder="1" applyAlignment="1">
      <alignment horizontal="left" wrapText="1"/>
    </xf>
    <xf numFmtId="0" fontId="54" fillId="0" borderId="31" xfId="0" applyFont="1" applyBorder="1" applyAlignment="1">
      <alignment horizontal="center"/>
    </xf>
    <xf numFmtId="164" fontId="47" fillId="4" borderId="86" xfId="0" applyNumberFormat="1" applyFont="1" applyFill="1" applyBorder="1" applyAlignment="1">
      <alignment horizontal="center"/>
    </xf>
    <xf numFmtId="0" fontId="54" fillId="0" borderId="39" xfId="0" applyFont="1" applyBorder="1" applyAlignment="1">
      <alignment horizontal="center"/>
    </xf>
    <xf numFmtId="164" fontId="52" fillId="0" borderId="87" xfId="0" applyNumberFormat="1" applyFont="1" applyBorder="1" applyAlignment="1">
      <alignment horizontal="center"/>
    </xf>
    <xf numFmtId="0" fontId="62" fillId="11" borderId="24" xfId="0" applyFont="1" applyFill="1" applyBorder="1"/>
    <xf numFmtId="0" fontId="58" fillId="11" borderId="22" xfId="0" applyFont="1" applyFill="1" applyBorder="1"/>
    <xf numFmtId="164" fontId="43" fillId="11" borderId="48" xfId="0" applyNumberFormat="1" applyFont="1" applyFill="1" applyBorder="1" applyAlignment="1">
      <alignment horizontal="center"/>
    </xf>
    <xf numFmtId="164" fontId="50" fillId="11" borderId="24" xfId="0" applyNumberFormat="1" applyFont="1" applyFill="1" applyBorder="1" applyAlignment="1">
      <alignment horizontal="center" vertical="center"/>
    </xf>
    <xf numFmtId="10" fontId="50" fillId="11" borderId="25" xfId="0" applyNumberFormat="1" applyFont="1" applyFill="1" applyBorder="1" applyAlignment="1">
      <alignment horizontal="center" vertical="center"/>
    </xf>
    <xf numFmtId="166" fontId="50" fillId="11" borderId="26" xfId="0" applyNumberFormat="1" applyFont="1" applyFill="1" applyBorder="1" applyAlignment="1">
      <alignment horizontal="center"/>
    </xf>
    <xf numFmtId="164" fontId="47" fillId="11" borderId="27" xfId="0" applyNumberFormat="1" applyFont="1" applyFill="1" applyBorder="1" applyAlignment="1">
      <alignment horizontal="center" vertical="center"/>
    </xf>
    <xf numFmtId="164" fontId="47" fillId="11" borderId="81" xfId="0" applyNumberFormat="1" applyFont="1" applyFill="1" applyBorder="1" applyAlignment="1">
      <alignment horizontal="center" vertical="center"/>
    </xf>
    <xf numFmtId="164" fontId="47" fillId="11" borderId="82" xfId="0" applyNumberFormat="1" applyFont="1" applyFill="1" applyBorder="1" applyAlignment="1">
      <alignment horizontal="center" vertical="center"/>
    </xf>
    <xf numFmtId="0" fontId="48" fillId="12" borderId="24" xfId="0" applyFont="1" applyFill="1" applyBorder="1" applyAlignment="1">
      <alignment wrapText="1"/>
    </xf>
    <xf numFmtId="0" fontId="44" fillId="12" borderId="22" xfId="0" applyFont="1" applyFill="1" applyBorder="1" applyAlignment="1">
      <alignment wrapText="1"/>
    </xf>
    <xf numFmtId="164" fontId="44" fillId="12" borderId="95" xfId="0" applyNumberFormat="1" applyFont="1" applyFill="1" applyBorder="1" applyAlignment="1">
      <alignment horizontal="center"/>
    </xf>
    <xf numFmtId="164" fontId="44" fillId="12" borderId="24" xfId="0" applyNumberFormat="1" applyFont="1" applyFill="1" applyBorder="1" applyAlignment="1">
      <alignment horizontal="center"/>
    </xf>
    <xf numFmtId="164" fontId="44" fillId="12" borderId="25" xfId="0" applyNumberFormat="1" applyFont="1" applyFill="1" applyBorder="1"/>
    <xf numFmtId="166" fontId="44" fillId="12" borderId="26" xfId="0" applyNumberFormat="1" applyFont="1" applyFill="1" applyBorder="1" applyAlignment="1">
      <alignment horizontal="center"/>
    </xf>
    <xf numFmtId="164" fontId="44" fillId="12" borderId="27" xfId="0" applyNumberFormat="1" applyFont="1" applyFill="1" applyBorder="1" applyAlignment="1">
      <alignment horizontal="center"/>
    </xf>
    <xf numFmtId="164" fontId="44" fillId="12" borderId="28" xfId="0" applyNumberFormat="1" applyFont="1" applyFill="1" applyBorder="1" applyAlignment="1">
      <alignment horizontal="center"/>
    </xf>
    <xf numFmtId="0" fontId="42" fillId="0" borderId="33" xfId="0" applyFont="1" applyBorder="1" applyAlignment="1">
      <alignment wrapText="1"/>
    </xf>
    <xf numFmtId="0" fontId="54" fillId="0" borderId="31" xfId="0" applyFont="1" applyBorder="1" applyAlignment="1">
      <alignment horizontal="center" wrapText="1"/>
    </xf>
    <xf numFmtId="164" fontId="45" fillId="0" borderId="96" xfId="0" applyNumberFormat="1" applyFont="1" applyBorder="1" applyAlignment="1">
      <alignment horizontal="center"/>
    </xf>
    <xf numFmtId="164" fontId="47" fillId="4" borderId="4" xfId="0" applyNumberFormat="1" applyFont="1" applyFill="1" applyBorder="1" applyAlignment="1">
      <alignment horizontal="center"/>
    </xf>
    <xf numFmtId="0" fontId="42" fillId="0" borderId="86" xfId="0" applyFont="1" applyBorder="1" applyAlignment="1">
      <alignment wrapText="1"/>
    </xf>
    <xf numFmtId="0" fontId="54" fillId="0" borderId="53" xfId="0" applyFont="1" applyBorder="1" applyAlignment="1">
      <alignment horizontal="center" wrapText="1"/>
    </xf>
    <xf numFmtId="164" fontId="45" fillId="0" borderId="97" xfId="0" applyNumberFormat="1" applyFont="1" applyBorder="1" applyAlignment="1">
      <alignment horizontal="center"/>
    </xf>
    <xf numFmtId="0" fontId="42" fillId="0" borderId="54" xfId="0" applyFont="1" applyBorder="1" applyAlignment="1">
      <alignment wrapText="1"/>
    </xf>
    <xf numFmtId="164" fontId="45" fillId="0" borderId="98" xfId="0" applyNumberFormat="1" applyFont="1" applyBorder="1" applyAlignment="1">
      <alignment horizontal="center"/>
    </xf>
    <xf numFmtId="164" fontId="52" fillId="0" borderId="100" xfId="0" applyNumberFormat="1" applyFont="1" applyBorder="1" applyAlignment="1">
      <alignment horizontal="center"/>
    </xf>
    <xf numFmtId="0" fontId="62" fillId="12" borderId="4" xfId="0" applyFont="1" applyFill="1" applyBorder="1" applyAlignment="1">
      <alignment wrapText="1"/>
    </xf>
    <xf numFmtId="0" fontId="58" fillId="12" borderId="66" xfId="0" applyFont="1" applyFill="1" applyBorder="1" applyAlignment="1">
      <alignment wrapText="1"/>
    </xf>
    <xf numFmtId="164" fontId="52" fillId="12" borderId="65" xfId="0" applyNumberFormat="1" applyFont="1" applyFill="1" applyBorder="1" applyAlignment="1">
      <alignment horizontal="center"/>
    </xf>
    <xf numFmtId="164" fontId="50" fillId="12" borderId="24" xfId="0" applyNumberFormat="1" applyFont="1" applyFill="1" applyBorder="1" applyAlignment="1">
      <alignment horizontal="center" vertical="center"/>
    </xf>
    <xf numFmtId="10" fontId="50" fillId="12" borderId="25" xfId="0" applyNumberFormat="1" applyFont="1" applyFill="1" applyBorder="1" applyAlignment="1">
      <alignment horizontal="center" vertical="center"/>
    </xf>
    <xf numFmtId="167" fontId="50" fillId="12" borderId="26" xfId="0" applyNumberFormat="1" applyFont="1" applyFill="1" applyBorder="1" applyAlignment="1">
      <alignment horizontal="center" vertical="center"/>
    </xf>
    <xf numFmtId="164" fontId="47" fillId="12" borderId="76" xfId="0" applyNumberFormat="1" applyFont="1" applyFill="1" applyBorder="1" applyAlignment="1">
      <alignment horizontal="center" vertical="center"/>
    </xf>
    <xf numFmtId="164" fontId="47" fillId="12" borderId="101" xfId="0" applyNumberFormat="1" applyFont="1" applyFill="1" applyBorder="1" applyAlignment="1">
      <alignment horizontal="center" vertical="center"/>
    </xf>
    <xf numFmtId="0" fontId="48" fillId="13" borderId="24" xfId="0" applyFont="1" applyFill="1" applyBorder="1" applyAlignment="1">
      <alignment horizontal="left" vertical="center" wrapText="1"/>
    </xf>
    <xf numFmtId="0" fontId="44" fillId="13" borderId="145" xfId="0" applyFont="1" applyFill="1" applyBorder="1" applyAlignment="1">
      <alignment horizontal="left" vertical="center" wrapText="1"/>
    </xf>
    <xf numFmtId="164" fontId="44" fillId="13" borderId="65" xfId="0" applyNumberFormat="1" applyFont="1" applyFill="1" applyBorder="1" applyAlignment="1">
      <alignment horizontal="center" vertical="center"/>
    </xf>
    <xf numFmtId="164" fontId="44" fillId="13" borderId="91" xfId="0" applyNumberFormat="1" applyFont="1" applyFill="1" applyBorder="1" applyAlignment="1">
      <alignment horizontal="center" vertical="center"/>
    </xf>
    <xf numFmtId="164" fontId="44" fillId="13" borderId="20" xfId="0" applyNumberFormat="1" applyFont="1" applyFill="1" applyBorder="1" applyAlignment="1">
      <alignment horizontal="left" vertical="center"/>
    </xf>
    <xf numFmtId="10" fontId="44" fillId="13" borderId="18" xfId="0" applyNumberFormat="1" applyFont="1" applyFill="1" applyBorder="1" applyAlignment="1">
      <alignment horizontal="left" vertical="center"/>
    </xf>
    <xf numFmtId="164" fontId="44" fillId="13" borderId="76" xfId="0" applyNumberFormat="1" applyFont="1" applyFill="1" applyBorder="1" applyAlignment="1">
      <alignment horizontal="center" vertical="center"/>
    </xf>
    <xf numFmtId="164" fontId="44" fillId="13" borderId="77" xfId="0" applyNumberFormat="1" applyFont="1" applyFill="1" applyBorder="1" applyAlignment="1">
      <alignment horizontal="center" vertical="center"/>
    </xf>
    <xf numFmtId="0" fontId="44" fillId="4" borderId="146" xfId="0" applyFont="1" applyFill="1" applyBorder="1" applyAlignment="1">
      <alignment horizontal="center" wrapText="1"/>
    </xf>
    <xf numFmtId="0" fontId="62" fillId="13" borderId="24" xfId="0" applyFont="1" applyFill="1" applyBorder="1" applyAlignment="1">
      <alignment wrapText="1"/>
    </xf>
    <xf numFmtId="0" fontId="58" fillId="13" borderId="71" xfId="0" applyFont="1" applyFill="1" applyBorder="1" applyAlignment="1">
      <alignment wrapText="1"/>
    </xf>
    <xf numFmtId="164" fontId="52" fillId="13" borderId="23" xfId="0" applyNumberFormat="1" applyFont="1" applyFill="1" applyBorder="1" applyAlignment="1">
      <alignment horizontal="center"/>
    </xf>
    <xf numFmtId="164" fontId="50" fillId="13" borderId="80" xfId="0" applyNumberFormat="1" applyFont="1" applyFill="1" applyBorder="1" applyAlignment="1">
      <alignment horizontal="center" vertical="center"/>
    </xf>
    <xf numFmtId="10" fontId="50" fillId="13" borderId="141" xfId="0" applyNumberFormat="1" applyFont="1" applyFill="1" applyBorder="1" applyAlignment="1">
      <alignment horizontal="center" vertical="center"/>
    </xf>
    <xf numFmtId="164" fontId="47" fillId="13" borderId="143" xfId="0" applyNumberFormat="1" applyFont="1" applyFill="1" applyBorder="1" applyAlignment="1">
      <alignment horizontal="center" vertical="center"/>
    </xf>
    <xf numFmtId="164" fontId="47" fillId="13" borderId="27" xfId="0" applyNumberFormat="1" applyFont="1" applyFill="1" applyBorder="1" applyAlignment="1">
      <alignment horizontal="center" vertical="center"/>
    </xf>
    <xf numFmtId="164" fontId="47" fillId="13" borderId="28" xfId="0" applyNumberFormat="1" applyFont="1" applyFill="1" applyBorder="1" applyAlignment="1">
      <alignment horizontal="center" vertical="center"/>
    </xf>
    <xf numFmtId="0" fontId="48" fillId="14" borderId="24" xfId="0" applyFont="1" applyFill="1" applyBorder="1" applyAlignment="1">
      <alignment vertical="center"/>
    </xf>
    <xf numFmtId="0" fontId="44" fillId="14" borderId="22" xfId="0" applyFont="1" applyFill="1" applyBorder="1" applyAlignment="1">
      <alignment vertical="center"/>
    </xf>
    <xf numFmtId="164" fontId="44" fillId="14" borderId="2" xfId="0" applyNumberFormat="1" applyFont="1" applyFill="1" applyBorder="1" applyAlignment="1">
      <alignment horizontal="center" vertical="center"/>
    </xf>
    <xf numFmtId="164" fontId="50" fillId="14" borderId="24" xfId="0" applyNumberFormat="1" applyFont="1" applyFill="1" applyBorder="1" applyAlignment="1">
      <alignment horizontal="center" vertical="center"/>
    </xf>
    <xf numFmtId="10" fontId="45" fillId="14" borderId="88" xfId="0" applyNumberFormat="1" applyFont="1" applyFill="1" applyBorder="1" applyAlignment="1">
      <alignment horizontal="center"/>
    </xf>
    <xf numFmtId="166" fontId="50" fillId="14" borderId="89" xfId="0" applyNumberFormat="1" applyFont="1" applyFill="1" applyBorder="1" applyAlignment="1">
      <alignment horizontal="center"/>
    </xf>
    <xf numFmtId="164" fontId="45" fillId="14" borderId="103" xfId="0" applyNumberFormat="1" applyFont="1" applyFill="1" applyBorder="1" applyAlignment="1">
      <alignment horizontal="center"/>
    </xf>
    <xf numFmtId="164" fontId="45" fillId="14" borderId="104" xfId="0" applyNumberFormat="1" applyFont="1" applyFill="1" applyBorder="1" applyAlignment="1">
      <alignment horizontal="center"/>
    </xf>
    <xf numFmtId="0" fontId="63" fillId="15" borderId="71" xfId="0" applyFont="1" applyFill="1" applyBorder="1" applyAlignment="1">
      <alignment horizontal="center"/>
    </xf>
    <xf numFmtId="0" fontId="63" fillId="15" borderId="23" xfId="0" applyFont="1" applyFill="1" applyBorder="1" applyAlignment="1">
      <alignment horizontal="center"/>
    </xf>
    <xf numFmtId="164" fontId="63" fillId="15" borderId="24" xfId="0" applyNumberFormat="1" applyFont="1" applyFill="1" applyBorder="1" applyAlignment="1">
      <alignment horizontal="center"/>
    </xf>
    <xf numFmtId="164" fontId="63" fillId="15" borderId="25" xfId="0" applyNumberFormat="1" applyFont="1" applyFill="1" applyBorder="1" applyAlignment="1">
      <alignment horizontal="center"/>
    </xf>
    <xf numFmtId="166" fontId="63" fillId="15" borderId="26" xfId="0" applyNumberFormat="1" applyFont="1" applyFill="1" applyBorder="1" applyAlignment="1">
      <alignment horizontal="center"/>
    </xf>
    <xf numFmtId="168" fontId="63" fillId="15" borderId="27" xfId="0" applyNumberFormat="1" applyFont="1" applyFill="1" applyBorder="1" applyAlignment="1">
      <alignment horizontal="center"/>
    </xf>
    <xf numFmtId="168" fontId="63" fillId="15" borderId="28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0" fillId="0" borderId="0" xfId="0" applyFont="1"/>
    <xf numFmtId="0" fontId="58" fillId="4" borderId="105" xfId="0" applyFont="1" applyFill="1" applyBorder="1"/>
    <xf numFmtId="164" fontId="65" fillId="4" borderId="19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164" fontId="63" fillId="4" borderId="105" xfId="0" applyNumberFormat="1" applyFont="1" applyFill="1" applyBorder="1"/>
    <xf numFmtId="10" fontId="65" fillId="4" borderId="105" xfId="0" applyNumberFormat="1" applyFont="1" applyFill="1" applyBorder="1" applyAlignment="1">
      <alignment horizontal="center"/>
    </xf>
    <xf numFmtId="164" fontId="47" fillId="4" borderId="19" xfId="0" applyNumberFormat="1" applyFont="1" applyFill="1" applyBorder="1" applyAlignment="1">
      <alignment horizontal="center"/>
    </xf>
    <xf numFmtId="0" fontId="62" fillId="0" borderId="0" xfId="0" applyFont="1"/>
    <xf numFmtId="166" fontId="58" fillId="0" borderId="0" xfId="0" applyNumberFormat="1" applyFont="1" applyAlignment="1">
      <alignment horizontal="left"/>
    </xf>
    <xf numFmtId="0" fontId="52" fillId="0" borderId="0" xfId="0" applyFont="1" applyAlignment="1">
      <alignment horizontal="center"/>
    </xf>
    <xf numFmtId="164" fontId="66" fillId="0" borderId="0" xfId="0" applyNumberFormat="1" applyFont="1" applyAlignment="1">
      <alignment horizontal="center"/>
    </xf>
    <xf numFmtId="10" fontId="5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67" fillId="0" borderId="0" xfId="0" applyFont="1" applyAlignment="1">
      <alignment vertical="center"/>
    </xf>
    <xf numFmtId="166" fontId="64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164" fontId="67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10" fontId="52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/>
    <xf numFmtId="164" fontId="50" fillId="0" borderId="0" xfId="0" applyNumberFormat="1" applyFont="1"/>
    <xf numFmtId="10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4" fillId="0" borderId="0" xfId="0" applyFont="1"/>
    <xf numFmtId="8" fontId="43" fillId="0" borderId="0" xfId="0" applyNumberFormat="1" applyFont="1" applyAlignment="1">
      <alignment horizontal="left"/>
    </xf>
    <xf numFmtId="8" fontId="43" fillId="0" borderId="0" xfId="0" applyNumberFormat="1" applyFont="1"/>
    <xf numFmtId="0" fontId="48" fillId="0" borderId="0" xfId="0" applyFont="1" applyAlignment="1">
      <alignment vertical="center"/>
    </xf>
    <xf numFmtId="0" fontId="48" fillId="0" borderId="10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17" borderId="109" xfId="0" applyFont="1" applyFill="1" applyBorder="1" applyAlignment="1">
      <alignment vertical="center"/>
    </xf>
    <xf numFmtId="0" fontId="52" fillId="17" borderId="22" xfId="0" applyFont="1" applyFill="1" applyBorder="1" applyAlignment="1">
      <alignment horizontal="center" vertical="center"/>
    </xf>
    <xf numFmtId="0" fontId="52" fillId="17" borderId="110" xfId="0" applyFont="1" applyFill="1" applyBorder="1" applyAlignment="1">
      <alignment horizontal="center" vertical="center"/>
    </xf>
    <xf numFmtId="10" fontId="49" fillId="17" borderId="111" xfId="0" applyNumberFormat="1" applyFont="1" applyFill="1" applyBorder="1" applyAlignment="1">
      <alignment horizontal="center" vertical="center"/>
    </xf>
    <xf numFmtId="0" fontId="42" fillId="4" borderId="113" xfId="0" applyFont="1" applyFill="1" applyBorder="1" applyAlignment="1">
      <alignment vertical="center" wrapText="1"/>
    </xf>
    <xf numFmtId="10" fontId="45" fillId="4" borderId="114" xfId="0" applyNumberFormat="1" applyFont="1" applyFill="1" applyBorder="1" applyAlignment="1">
      <alignment horizontal="center"/>
    </xf>
    <xf numFmtId="166" fontId="45" fillId="4" borderId="115" xfId="0" applyNumberFormat="1" applyFont="1" applyFill="1" applyBorder="1" applyAlignment="1">
      <alignment horizontal="center"/>
    </xf>
    <xf numFmtId="164" fontId="45" fillId="0" borderId="116" xfId="0" applyNumberFormat="1" applyFont="1" applyBorder="1" applyAlignment="1">
      <alignment horizontal="center" vertical="center"/>
    </xf>
    <xf numFmtId="164" fontId="45" fillId="0" borderId="117" xfId="0" applyNumberFormat="1" applyFont="1" applyBorder="1" applyAlignment="1">
      <alignment horizontal="center" vertical="center"/>
    </xf>
    <xf numFmtId="0" fontId="42" fillId="4" borderId="52" xfId="0" applyFont="1" applyFill="1" applyBorder="1" applyAlignment="1">
      <alignment vertical="center" wrapText="1"/>
    </xf>
    <xf numFmtId="164" fontId="45" fillId="0" borderId="57" xfId="0" applyNumberFormat="1" applyFont="1" applyBorder="1" applyAlignment="1">
      <alignment horizontal="center" vertical="center"/>
    </xf>
    <xf numFmtId="164" fontId="45" fillId="0" borderId="58" xfId="0" applyNumberFormat="1" applyFont="1" applyBorder="1" applyAlignment="1">
      <alignment horizontal="center" vertical="center"/>
    </xf>
    <xf numFmtId="164" fontId="52" fillId="4" borderId="53" xfId="0" applyNumberFormat="1" applyFont="1" applyFill="1" applyBorder="1" applyAlignment="1">
      <alignment horizontal="center" vertical="center"/>
    </xf>
    <xf numFmtId="0" fontId="42" fillId="4" borderId="61" xfId="0" applyFont="1" applyFill="1" applyBorder="1" applyAlignment="1">
      <alignment vertical="center" wrapText="1"/>
    </xf>
    <xf numFmtId="164" fontId="52" fillId="4" borderId="39" xfId="0" applyNumberFormat="1" applyFont="1" applyFill="1" applyBorder="1" applyAlignment="1">
      <alignment horizontal="center" vertical="center"/>
    </xf>
    <xf numFmtId="10" fontId="45" fillId="4" borderId="43" xfId="0" applyNumberFormat="1" applyFont="1" applyFill="1" applyBorder="1" applyAlignment="1">
      <alignment horizontal="center"/>
    </xf>
    <xf numFmtId="166" fontId="45" fillId="4" borderId="120" xfId="0" applyNumberFormat="1" applyFont="1" applyFill="1" applyBorder="1" applyAlignment="1">
      <alignment horizontal="center"/>
    </xf>
    <xf numFmtId="164" fontId="45" fillId="0" borderId="63" xfId="0" applyNumberFormat="1" applyFont="1" applyBorder="1" applyAlignment="1">
      <alignment horizontal="center" vertical="center"/>
    </xf>
    <xf numFmtId="164" fontId="45" fillId="0" borderId="45" xfId="0" applyNumberFormat="1" applyFont="1" applyBorder="1" applyAlignment="1">
      <alignment horizontal="center" vertical="center"/>
    </xf>
    <xf numFmtId="0" fontId="62" fillId="17" borderId="21" xfId="0" applyFont="1" applyFill="1" applyBorder="1" applyAlignment="1">
      <alignment vertical="center" wrapText="1"/>
    </xf>
    <xf numFmtId="164" fontId="50" fillId="17" borderId="22" xfId="0" applyNumberFormat="1" applyFont="1" applyFill="1" applyBorder="1" applyAlignment="1">
      <alignment horizontal="center" vertical="center"/>
    </xf>
    <xf numFmtId="164" fontId="49" fillId="17" borderId="27" xfId="0" applyNumberFormat="1" applyFont="1" applyFill="1" applyBorder="1" applyAlignment="1">
      <alignment horizontal="center" vertical="center"/>
    </xf>
    <xf numFmtId="166" fontId="52" fillId="17" borderId="26" xfId="0" applyNumberFormat="1" applyFont="1" applyFill="1" applyBorder="1" applyAlignment="1">
      <alignment horizontal="center" vertical="center"/>
    </xf>
    <xf numFmtId="164" fontId="45" fillId="17" borderId="81" xfId="0" applyNumberFormat="1" applyFont="1" applyFill="1" applyBorder="1" applyAlignment="1">
      <alignment horizontal="center"/>
    </xf>
    <xf numFmtId="164" fontId="45" fillId="17" borderId="28" xfId="0" applyNumberFormat="1" applyFont="1" applyFill="1" applyBorder="1" applyAlignment="1">
      <alignment horizontal="center"/>
    </xf>
    <xf numFmtId="0" fontId="48" fillId="18" borderId="121" xfId="0" applyFont="1" applyFill="1" applyBorder="1" applyAlignment="1">
      <alignment vertical="center"/>
    </xf>
    <xf numFmtId="164" fontId="52" fillId="18" borderId="20" xfId="0" applyNumberFormat="1" applyFont="1" applyFill="1" applyBorder="1" applyAlignment="1">
      <alignment horizontal="center" vertical="center"/>
    </xf>
    <xf numFmtId="164" fontId="49" fillId="18" borderId="28" xfId="0" applyNumberFormat="1" applyFont="1" applyFill="1" applyBorder="1" applyAlignment="1">
      <alignment horizontal="center" vertical="center"/>
    </xf>
    <xf numFmtId="166" fontId="52" fillId="18" borderId="26" xfId="0" applyNumberFormat="1" applyFont="1" applyFill="1" applyBorder="1" applyAlignment="1">
      <alignment horizontal="center"/>
    </xf>
    <xf numFmtId="164" fontId="45" fillId="18" borderId="81" xfId="0" applyNumberFormat="1" applyFont="1" applyFill="1" applyBorder="1" applyAlignment="1">
      <alignment horizontal="center"/>
    </xf>
    <xf numFmtId="164" fontId="45" fillId="18" borderId="28" xfId="0" applyNumberFormat="1" applyFont="1" applyFill="1" applyBorder="1" applyAlignment="1">
      <alignment horizontal="center"/>
    </xf>
    <xf numFmtId="0" fontId="42" fillId="4" borderId="123" xfId="0" applyFont="1" applyFill="1" applyBorder="1" applyAlignment="1">
      <alignment horizontal="left" vertical="center"/>
    </xf>
    <xf numFmtId="10" fontId="45" fillId="4" borderId="124" xfId="0" applyNumberFormat="1" applyFont="1" applyFill="1" applyBorder="1" applyAlignment="1">
      <alignment horizontal="center"/>
    </xf>
    <xf numFmtId="164" fontId="45" fillId="4" borderId="124" xfId="0" applyNumberFormat="1" applyFont="1" applyFill="1" applyBorder="1" applyAlignment="1">
      <alignment horizontal="center" vertical="center"/>
    </xf>
    <xf numFmtId="0" fontId="42" fillId="4" borderId="125" xfId="0" applyFont="1" applyFill="1" applyBorder="1" applyAlignment="1">
      <alignment horizontal="left" vertical="center"/>
    </xf>
    <xf numFmtId="164" fontId="45" fillId="4" borderId="53" xfId="0" applyNumberFormat="1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/>
    </xf>
    <xf numFmtId="0" fontId="45" fillId="0" borderId="0" xfId="0" applyFont="1"/>
    <xf numFmtId="0" fontId="42" fillId="0" borderId="68" xfId="0" applyFont="1" applyBorder="1" applyAlignment="1">
      <alignment horizontal="left" vertical="center"/>
    </xf>
    <xf numFmtId="0" fontId="42" fillId="0" borderId="87" xfId="0" applyFont="1" applyBorder="1" applyAlignment="1">
      <alignment horizontal="left" vertical="center"/>
    </xf>
    <xf numFmtId="0" fontId="48" fillId="18" borderId="21" xfId="0" applyFont="1" applyFill="1" applyBorder="1" applyAlignment="1">
      <alignment horizontal="left" vertical="center"/>
    </xf>
    <xf numFmtId="164" fontId="50" fillId="18" borderId="22" xfId="0" applyNumberFormat="1" applyFont="1" applyFill="1" applyBorder="1" applyAlignment="1">
      <alignment horizontal="center" vertical="center" wrapText="1"/>
    </xf>
    <xf numFmtId="164" fontId="49" fillId="18" borderId="27" xfId="0" applyNumberFormat="1" applyFont="1" applyFill="1" applyBorder="1" applyAlignment="1">
      <alignment horizontal="center" vertical="center" wrapText="1"/>
    </xf>
    <xf numFmtId="0" fontId="48" fillId="19" borderId="121" xfId="0" applyFont="1" applyFill="1" applyBorder="1" applyAlignment="1">
      <alignment horizontal="left" vertical="center"/>
    </xf>
    <xf numFmtId="164" fontId="52" fillId="19" borderId="25" xfId="0" applyNumberFormat="1" applyFont="1" applyFill="1" applyBorder="1" applyAlignment="1">
      <alignment horizontal="center" vertical="center"/>
    </xf>
    <xf numFmtId="164" fontId="49" fillId="19" borderId="28" xfId="0" applyNumberFormat="1" applyFont="1" applyFill="1" applyBorder="1" applyAlignment="1">
      <alignment horizontal="center" vertical="center"/>
    </xf>
    <xf numFmtId="166" fontId="52" fillId="19" borderId="26" xfId="0" applyNumberFormat="1" applyFont="1" applyFill="1" applyBorder="1" applyAlignment="1">
      <alignment horizontal="center"/>
    </xf>
    <xf numFmtId="164" fontId="45" fillId="19" borderId="81" xfId="0" applyNumberFormat="1" applyFont="1" applyFill="1" applyBorder="1" applyAlignment="1">
      <alignment horizontal="center"/>
    </xf>
    <xf numFmtId="164" fontId="45" fillId="19" borderId="28" xfId="0" applyNumberFormat="1" applyFont="1" applyFill="1" applyBorder="1" applyAlignment="1">
      <alignment horizontal="center"/>
    </xf>
    <xf numFmtId="0" fontId="42" fillId="0" borderId="78" xfId="0" applyFont="1" applyBorder="1"/>
    <xf numFmtId="164" fontId="50" fillId="19" borderId="22" xfId="0" applyNumberFormat="1" applyFont="1" applyFill="1" applyBorder="1" applyAlignment="1">
      <alignment horizontal="center"/>
    </xf>
    <xf numFmtId="0" fontId="48" fillId="20" borderId="121" xfId="0" applyFont="1" applyFill="1" applyBorder="1" applyAlignment="1">
      <alignment horizontal="left" vertical="center"/>
    </xf>
    <xf numFmtId="164" fontId="52" fillId="20" borderId="25" xfId="0" applyNumberFormat="1" applyFont="1" applyFill="1" applyBorder="1" applyAlignment="1">
      <alignment horizontal="center" vertical="center"/>
    </xf>
    <xf numFmtId="164" fontId="49" fillId="20" borderId="28" xfId="0" applyNumberFormat="1" applyFont="1" applyFill="1" applyBorder="1" applyAlignment="1">
      <alignment horizontal="center" vertical="center"/>
    </xf>
    <xf numFmtId="166" fontId="49" fillId="20" borderId="26" xfId="0" applyNumberFormat="1" applyFont="1" applyFill="1" applyBorder="1" applyAlignment="1">
      <alignment horizontal="center"/>
    </xf>
    <xf numFmtId="164" fontId="45" fillId="20" borderId="81" xfId="0" applyNumberFormat="1" applyFont="1" applyFill="1" applyBorder="1" applyAlignment="1">
      <alignment horizontal="center"/>
    </xf>
    <xf numFmtId="164" fontId="45" fillId="20" borderId="28" xfId="0" applyNumberFormat="1" applyFont="1" applyFill="1" applyBorder="1" applyAlignment="1">
      <alignment horizontal="center"/>
    </xf>
    <xf numFmtId="164" fontId="45" fillId="4" borderId="29" xfId="0" applyNumberFormat="1" applyFont="1" applyFill="1" applyBorder="1" applyAlignment="1">
      <alignment horizontal="center"/>
    </xf>
    <xf numFmtId="0" fontId="42" fillId="4" borderId="87" xfId="0" applyFont="1" applyFill="1" applyBorder="1"/>
    <xf numFmtId="0" fontId="62" fillId="20" borderId="48" xfId="0" applyFont="1" applyFill="1" applyBorder="1" applyAlignment="1">
      <alignment vertical="center"/>
    </xf>
    <xf numFmtId="164" fontId="50" fillId="20" borderId="25" xfId="0" applyNumberFormat="1" applyFont="1" applyFill="1" applyBorder="1" applyAlignment="1">
      <alignment horizontal="center" vertical="center"/>
    </xf>
    <xf numFmtId="166" fontId="52" fillId="20" borderId="26" xfId="0" applyNumberFormat="1" applyFont="1" applyFill="1" applyBorder="1" applyAlignment="1">
      <alignment horizontal="center"/>
    </xf>
    <xf numFmtId="0" fontId="48" fillId="21" borderId="48" xfId="0" applyFont="1" applyFill="1" applyBorder="1" applyAlignment="1">
      <alignment vertical="center"/>
    </xf>
    <xf numFmtId="164" fontId="52" fillId="21" borderId="25" xfId="0" applyNumberFormat="1" applyFont="1" applyFill="1" applyBorder="1" applyAlignment="1">
      <alignment horizontal="center" vertical="center"/>
    </xf>
    <xf numFmtId="164" fontId="49" fillId="21" borderId="28" xfId="0" applyNumberFormat="1" applyFont="1" applyFill="1" applyBorder="1" applyAlignment="1">
      <alignment horizontal="center" vertical="center"/>
    </xf>
    <xf numFmtId="166" fontId="52" fillId="21" borderId="26" xfId="0" applyNumberFormat="1" applyFont="1" applyFill="1" applyBorder="1" applyAlignment="1">
      <alignment horizontal="center"/>
    </xf>
    <xf numFmtId="164" fontId="45" fillId="21" borderId="81" xfId="0" applyNumberFormat="1" applyFont="1" applyFill="1" applyBorder="1" applyAlignment="1">
      <alignment horizontal="center"/>
    </xf>
    <xf numFmtId="164" fontId="45" fillId="21" borderId="28" xfId="0" applyNumberFormat="1" applyFont="1" applyFill="1" applyBorder="1" applyAlignment="1">
      <alignment horizontal="center"/>
    </xf>
    <xf numFmtId="0" fontId="42" fillId="0" borderId="68" xfId="0" applyFont="1" applyBorder="1"/>
    <xf numFmtId="0" fontId="62" fillId="21" borderId="73" xfId="0" applyFont="1" applyFill="1" applyBorder="1" applyAlignment="1">
      <alignment vertical="center"/>
    </xf>
    <xf numFmtId="164" fontId="50" fillId="21" borderId="127" xfId="0" applyNumberFormat="1" applyFont="1" applyFill="1" applyBorder="1" applyAlignment="1">
      <alignment horizontal="center" vertical="center"/>
    </xf>
    <xf numFmtId="164" fontId="49" fillId="21" borderId="74" xfId="0" applyNumberFormat="1" applyFont="1" applyFill="1" applyBorder="1" applyAlignment="1">
      <alignment horizontal="center" vertical="center"/>
    </xf>
    <xf numFmtId="166" fontId="49" fillId="21" borderId="128" xfId="0" applyNumberFormat="1" applyFont="1" applyFill="1" applyBorder="1" applyAlignment="1">
      <alignment horizontal="center"/>
    </xf>
    <xf numFmtId="164" fontId="47" fillId="21" borderId="129" xfId="0" applyNumberFormat="1" applyFont="1" applyFill="1" applyBorder="1" applyAlignment="1">
      <alignment horizontal="center"/>
    </xf>
    <xf numFmtId="164" fontId="47" fillId="21" borderId="74" xfId="0" applyNumberFormat="1" applyFont="1" applyFill="1" applyBorder="1" applyAlignment="1">
      <alignment horizontal="center"/>
    </xf>
    <xf numFmtId="0" fontId="48" fillId="22" borderId="48" xfId="0" applyFont="1" applyFill="1" applyBorder="1" applyAlignment="1">
      <alignment vertical="center"/>
    </xf>
    <xf numFmtId="164" fontId="47" fillId="22" borderId="81" xfId="0" applyNumberFormat="1" applyFont="1" applyFill="1" applyBorder="1" applyAlignment="1">
      <alignment horizontal="center"/>
    </xf>
    <xf numFmtId="164" fontId="47" fillId="22" borderId="28" xfId="0" applyNumberFormat="1" applyFont="1" applyFill="1" applyBorder="1" applyAlignment="1">
      <alignment horizontal="center"/>
    </xf>
    <xf numFmtId="0" fontId="42" fillId="23" borderId="3" xfId="0" applyFont="1" applyFill="1" applyBorder="1" applyAlignment="1">
      <alignment vertical="center"/>
    </xf>
    <xf numFmtId="164" fontId="47" fillId="23" borderId="104" xfId="0" applyNumberFormat="1" applyFont="1" applyFill="1" applyBorder="1" applyAlignment="1">
      <alignment horizontal="center"/>
    </xf>
    <xf numFmtId="164" fontId="47" fillId="23" borderId="130" xfId="0" applyNumberFormat="1" applyFont="1" applyFill="1" applyBorder="1" applyAlignment="1">
      <alignment horizontal="center"/>
    </xf>
    <xf numFmtId="164" fontId="45" fillId="4" borderId="132" xfId="0" applyNumberFormat="1" applyFont="1" applyFill="1" applyBorder="1" applyAlignment="1">
      <alignment horizontal="center"/>
    </xf>
    <xf numFmtId="0" fontId="42" fillId="0" borderId="87" xfId="0" applyFont="1" applyBorder="1"/>
    <xf numFmtId="164" fontId="45" fillId="0" borderId="39" xfId="0" applyNumberFormat="1" applyFont="1" applyBorder="1" applyAlignment="1">
      <alignment horizontal="center"/>
    </xf>
    <xf numFmtId="164" fontId="45" fillId="4" borderId="134" xfId="0" applyNumberFormat="1" applyFont="1" applyFill="1" applyBorder="1" applyAlignment="1">
      <alignment horizontal="center"/>
    </xf>
    <xf numFmtId="164" fontId="45" fillId="16" borderId="81" xfId="0" applyNumberFormat="1" applyFont="1" applyFill="1" applyBorder="1" applyAlignment="1">
      <alignment horizontal="center"/>
    </xf>
    <xf numFmtId="164" fontId="45" fillId="16" borderId="28" xfId="0" applyNumberFormat="1" applyFont="1" applyFill="1" applyBorder="1" applyAlignment="1">
      <alignment horizontal="center"/>
    </xf>
    <xf numFmtId="164" fontId="47" fillId="24" borderId="81" xfId="0" applyNumberFormat="1" applyFont="1" applyFill="1" applyBorder="1" applyAlignment="1">
      <alignment horizontal="center" vertical="center"/>
    </xf>
    <xf numFmtId="164" fontId="47" fillId="24" borderId="28" xfId="0" applyNumberFormat="1" applyFont="1" applyFill="1" applyBorder="1" applyAlignment="1">
      <alignment horizontal="center" vertical="center"/>
    </xf>
    <xf numFmtId="0" fontId="42" fillId="0" borderId="136" xfId="0" applyFont="1" applyBorder="1"/>
    <xf numFmtId="164" fontId="45" fillId="4" borderId="124" xfId="0" applyNumberFormat="1" applyFont="1" applyFill="1" applyBorder="1" applyAlignment="1">
      <alignment horizontal="center"/>
    </xf>
    <xf numFmtId="0" fontId="42" fillId="0" borderId="137" xfId="0" applyFont="1" applyBorder="1"/>
    <xf numFmtId="0" fontId="42" fillId="23" borderId="137" xfId="0" applyFont="1" applyFill="1" applyBorder="1"/>
    <xf numFmtId="164" fontId="45" fillId="23" borderId="138" xfId="0" applyNumberFormat="1" applyFont="1" applyFill="1" applyBorder="1" applyAlignment="1">
      <alignment horizontal="center"/>
    </xf>
    <xf numFmtId="10" fontId="45" fillId="23" borderId="43" xfId="0" applyNumberFormat="1" applyFont="1" applyFill="1" applyBorder="1" applyAlignment="1">
      <alignment horizontal="center"/>
    </xf>
    <xf numFmtId="166" fontId="45" fillId="23" borderId="120" xfId="0" applyNumberFormat="1" applyFont="1" applyFill="1" applyBorder="1" applyAlignment="1">
      <alignment horizontal="center"/>
    </xf>
    <xf numFmtId="164" fontId="45" fillId="23" borderId="134" xfId="0" applyNumberFormat="1" applyFont="1" applyFill="1" applyBorder="1" applyAlignment="1">
      <alignment horizontal="center"/>
    </xf>
    <xf numFmtId="164" fontId="45" fillId="23" borderId="45" xfId="0" applyNumberFormat="1" applyFont="1" applyFill="1" applyBorder="1" applyAlignment="1">
      <alignment horizontal="center"/>
    </xf>
    <xf numFmtId="0" fontId="67" fillId="4" borderId="19" xfId="0" applyFont="1" applyFill="1" applyBorder="1"/>
    <xf numFmtId="164" fontId="68" fillId="4" borderId="105" xfId="0" applyNumberFormat="1" applyFont="1" applyFill="1" applyBorder="1" applyAlignment="1">
      <alignment horizontal="center"/>
    </xf>
    <xf numFmtId="164" fontId="69" fillId="4" borderId="19" xfId="0" applyNumberFormat="1" applyFont="1" applyFill="1" applyBorder="1" applyAlignment="1">
      <alignment horizontal="center" vertical="center"/>
    </xf>
    <xf numFmtId="166" fontId="70" fillId="4" borderId="19" xfId="0" applyNumberFormat="1" applyFont="1" applyFill="1" applyBorder="1" applyAlignment="1">
      <alignment horizontal="center"/>
    </xf>
    <xf numFmtId="164" fontId="70" fillId="4" borderId="19" xfId="0" applyNumberFormat="1" applyFont="1" applyFill="1" applyBorder="1" applyAlignment="1">
      <alignment horizontal="left"/>
    </xf>
    <xf numFmtId="0" fontId="71" fillId="0" borderId="0" xfId="0" applyFont="1"/>
    <xf numFmtId="164" fontId="51" fillId="0" borderId="0" xfId="0" applyNumberFormat="1" applyFont="1" applyAlignment="1">
      <alignment horizontal="center" vertical="center"/>
    </xf>
    <xf numFmtId="0" fontId="72" fillId="0" borderId="0" xfId="0" applyFont="1"/>
    <xf numFmtId="0" fontId="48" fillId="0" borderId="0" xfId="0" applyFont="1"/>
    <xf numFmtId="0" fontId="49" fillId="3" borderId="14" xfId="0" applyFont="1" applyFill="1" applyBorder="1"/>
    <xf numFmtId="0" fontId="47" fillId="3" borderId="20" xfId="0" applyFont="1" applyFill="1" applyBorder="1" applyAlignment="1">
      <alignment horizontal="center"/>
    </xf>
    <xf numFmtId="14" fontId="58" fillId="3" borderId="29" xfId="0" applyNumberFormat="1" applyFont="1" applyFill="1" applyBorder="1"/>
    <xf numFmtId="14" fontId="58" fillId="3" borderId="38" xfId="0" applyNumberFormat="1" applyFont="1" applyFill="1" applyBorder="1"/>
    <xf numFmtId="14" fontId="47" fillId="3" borderId="46" xfId="0" applyNumberFormat="1" applyFont="1" applyFill="1" applyBorder="1"/>
    <xf numFmtId="14" fontId="58" fillId="3" borderId="50" xfId="0" applyNumberFormat="1" applyFont="1" applyFill="1" applyBorder="1"/>
    <xf numFmtId="14" fontId="58" fillId="3" borderId="51" xfId="0" applyNumberFormat="1" applyFont="1" applyFill="1" applyBorder="1"/>
    <xf numFmtId="14" fontId="58" fillId="3" borderId="60" xfId="0" applyNumberFormat="1" applyFont="1" applyFill="1" applyBorder="1"/>
    <xf numFmtId="14" fontId="47" fillId="3" borderId="64" xfId="0" applyNumberFormat="1" applyFont="1" applyFill="1" applyBorder="1"/>
    <xf numFmtId="14" fontId="58" fillId="3" borderId="75" xfId="0" applyNumberFormat="1" applyFont="1" applyFill="1" applyBorder="1"/>
    <xf numFmtId="14" fontId="47" fillId="5" borderId="14" xfId="0" applyNumberFormat="1" applyFont="1" applyFill="1" applyBorder="1"/>
    <xf numFmtId="14" fontId="58" fillId="5" borderId="80" xfId="0" applyNumberFormat="1" applyFont="1" applyFill="1" applyBorder="1"/>
    <xf numFmtId="14" fontId="47" fillId="8" borderId="83" xfId="0" applyNumberFormat="1" applyFont="1" applyFill="1" applyBorder="1"/>
    <xf numFmtId="14" fontId="58" fillId="8" borderId="50" xfId="0" applyNumberFormat="1" applyFont="1" applyFill="1" applyBorder="1"/>
    <xf numFmtId="14" fontId="58" fillId="8" borderId="51" xfId="0" applyNumberFormat="1" applyFont="1" applyFill="1" applyBorder="1"/>
    <xf numFmtId="14" fontId="58" fillId="8" borderId="60" xfId="0" applyNumberFormat="1" applyFont="1" applyFill="1" applyBorder="1"/>
    <xf numFmtId="14" fontId="58" fillId="8" borderId="80" xfId="0" applyNumberFormat="1" applyFont="1" applyFill="1" applyBorder="1"/>
    <xf numFmtId="14" fontId="58" fillId="9" borderId="71" xfId="0" applyNumberFormat="1" applyFont="1" applyFill="1" applyBorder="1"/>
    <xf numFmtId="14" fontId="44" fillId="10" borderId="22" xfId="0" applyNumberFormat="1" applyFont="1" applyFill="1" applyBorder="1"/>
    <xf numFmtId="14" fontId="58" fillId="10" borderId="22" xfId="0" applyNumberFormat="1" applyFont="1" applyFill="1" applyBorder="1"/>
    <xf numFmtId="14" fontId="44" fillId="11" borderId="22" xfId="0" applyNumberFormat="1" applyFont="1" applyFill="1" applyBorder="1"/>
    <xf numFmtId="49" fontId="58" fillId="11" borderId="50" xfId="0" applyNumberFormat="1" applyFont="1" applyFill="1" applyBorder="1"/>
    <xf numFmtId="49" fontId="58" fillId="11" borderId="51" xfId="0" applyNumberFormat="1" applyFont="1" applyFill="1" applyBorder="1"/>
    <xf numFmtId="49" fontId="58" fillId="11" borderId="13" xfId="0" applyNumberFormat="1" applyFont="1" applyFill="1" applyBorder="1"/>
    <xf numFmtId="49" fontId="44" fillId="12" borderId="22" xfId="0" applyNumberFormat="1" applyFont="1" applyFill="1" applyBorder="1"/>
    <xf numFmtId="49" fontId="58" fillId="12" borderId="50" xfId="0" applyNumberFormat="1" applyFont="1" applyFill="1" applyBorder="1"/>
    <xf numFmtId="49" fontId="58" fillId="12" borderId="51" xfId="0" applyNumberFormat="1" applyFont="1" applyFill="1" applyBorder="1"/>
    <xf numFmtId="49" fontId="58" fillId="12" borderId="99" xfId="0" applyNumberFormat="1" applyFont="1" applyFill="1" applyBorder="1"/>
    <xf numFmtId="14" fontId="58" fillId="12" borderId="66" xfId="0" applyNumberFormat="1" applyFont="1" applyFill="1" applyBorder="1"/>
    <xf numFmtId="0" fontId="2" fillId="4" borderId="19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164" fontId="15" fillId="16" borderId="121" xfId="0" applyNumberFormat="1" applyFont="1" applyFill="1" applyBorder="1" applyAlignment="1">
      <alignment horizontal="center"/>
    </xf>
    <xf numFmtId="164" fontId="13" fillId="24" borderId="1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Alignment="1">
      <alignment horizontal="center"/>
    </xf>
    <xf numFmtId="0" fontId="73" fillId="0" borderId="0" xfId="0" applyFont="1"/>
    <xf numFmtId="0" fontId="47" fillId="0" borderId="0" xfId="0" applyFont="1"/>
    <xf numFmtId="0" fontId="45" fillId="4" borderId="3" xfId="0" applyFont="1" applyFill="1" applyBorder="1"/>
    <xf numFmtId="0" fontId="45" fillId="4" borderId="19" xfId="0" applyFont="1" applyFill="1" applyBorder="1"/>
    <xf numFmtId="0" fontId="73" fillId="29" borderId="0" xfId="0" applyFont="1" applyFill="1"/>
    <xf numFmtId="164" fontId="45" fillId="0" borderId="16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3" fillId="24" borderId="136" xfId="0" applyFont="1" applyFill="1" applyBorder="1"/>
    <xf numFmtId="0" fontId="48" fillId="25" borderId="149" xfId="0" applyFont="1" applyFill="1" applyBorder="1" applyAlignment="1">
      <alignment vertical="center" wrapText="1"/>
    </xf>
    <xf numFmtId="164" fontId="45" fillId="25" borderId="163" xfId="0" applyNumberFormat="1" applyFont="1" applyFill="1" applyBorder="1" applyAlignment="1">
      <alignment horizontal="center"/>
    </xf>
    <xf numFmtId="164" fontId="45" fillId="25" borderId="155" xfId="0" applyNumberFormat="1" applyFont="1" applyFill="1" applyBorder="1" applyAlignment="1">
      <alignment horizontal="center"/>
    </xf>
    <xf numFmtId="10" fontId="45" fillId="25" borderId="151" xfId="0" applyNumberFormat="1" applyFont="1" applyFill="1" applyBorder="1" applyAlignment="1">
      <alignment horizontal="center" wrapText="1"/>
    </xf>
    <xf numFmtId="164" fontId="45" fillId="29" borderId="58" xfId="0" applyNumberFormat="1" applyFont="1" applyFill="1" applyBorder="1" applyAlignment="1">
      <alignment horizontal="center"/>
    </xf>
    <xf numFmtId="164" fontId="45" fillId="29" borderId="74" xfId="0" applyNumberFormat="1" applyFont="1" applyFill="1" applyBorder="1" applyAlignment="1">
      <alignment horizontal="center"/>
    </xf>
    <xf numFmtId="0" fontId="45" fillId="29" borderId="0" xfId="0" applyFont="1" applyFill="1"/>
    <xf numFmtId="164" fontId="45" fillId="29" borderId="59" xfId="0" applyNumberFormat="1" applyFont="1" applyFill="1" applyBorder="1" applyAlignment="1">
      <alignment horizontal="center"/>
    </xf>
    <xf numFmtId="164" fontId="45" fillId="29" borderId="162" xfId="0" applyNumberFormat="1" applyFont="1" applyFill="1" applyBorder="1" applyAlignment="1">
      <alignment horizontal="center"/>
    </xf>
    <xf numFmtId="164" fontId="45" fillId="29" borderId="37" xfId="0" applyNumberFormat="1" applyFont="1" applyFill="1" applyBorder="1" applyAlignment="1">
      <alignment horizontal="center"/>
    </xf>
    <xf numFmtId="164" fontId="45" fillId="29" borderId="45" xfId="0" applyNumberFormat="1" applyFont="1" applyFill="1" applyBorder="1" applyAlignment="1">
      <alignment horizontal="center"/>
    </xf>
    <xf numFmtId="164" fontId="45" fillId="28" borderId="37" xfId="0" applyNumberFormat="1" applyFont="1" applyFill="1" applyBorder="1" applyAlignment="1">
      <alignment horizontal="center"/>
    </xf>
    <xf numFmtId="0" fontId="45" fillId="28" borderId="19" xfId="0" applyFont="1" applyFill="1" applyBorder="1"/>
    <xf numFmtId="164" fontId="45" fillId="28" borderId="59" xfId="0" applyNumberFormat="1" applyFont="1" applyFill="1" applyBorder="1" applyAlignment="1">
      <alignment horizontal="center"/>
    </xf>
    <xf numFmtId="164" fontId="45" fillId="28" borderId="44" xfId="0" applyNumberFormat="1" applyFont="1" applyFill="1" applyBorder="1" applyAlignment="1">
      <alignment horizontal="center"/>
    </xf>
    <xf numFmtId="164" fontId="45" fillId="28" borderId="58" xfId="0" applyNumberFormat="1" applyFont="1" applyFill="1" applyBorder="1" applyAlignment="1">
      <alignment horizontal="center"/>
    </xf>
    <xf numFmtId="0" fontId="14" fillId="4" borderId="105" xfId="0" applyFont="1" applyFill="1" applyBorder="1"/>
    <xf numFmtId="165" fontId="45" fillId="4" borderId="105" xfId="0" applyNumberFormat="1" applyFont="1" applyFill="1" applyBorder="1" applyAlignment="1">
      <alignment horizontal="center"/>
    </xf>
    <xf numFmtId="164" fontId="45" fillId="0" borderId="105" xfId="0" applyNumberFormat="1" applyFont="1" applyBorder="1" applyAlignment="1">
      <alignment horizontal="center"/>
    </xf>
    <xf numFmtId="165" fontId="45" fillId="0" borderId="105" xfId="0" applyNumberFormat="1" applyFont="1" applyBorder="1" applyAlignment="1">
      <alignment horizontal="center"/>
    </xf>
    <xf numFmtId="0" fontId="48" fillId="5" borderId="91" xfId="0" applyFont="1" applyFill="1" applyBorder="1"/>
    <xf numFmtId="0" fontId="42" fillId="5" borderId="80" xfId="0" applyFont="1" applyFill="1" applyBorder="1"/>
    <xf numFmtId="0" fontId="42" fillId="0" borderId="164" xfId="0" applyFont="1" applyBorder="1"/>
    <xf numFmtId="0" fontId="42" fillId="0" borderId="165" xfId="0" applyFont="1" applyBorder="1"/>
    <xf numFmtId="0" fontId="42" fillId="4" borderId="165" xfId="0" applyFont="1" applyFill="1" applyBorder="1"/>
    <xf numFmtId="0" fontId="42" fillId="4" borderId="166" xfId="0" applyFont="1" applyFill="1" applyBorder="1"/>
    <xf numFmtId="14" fontId="58" fillId="5" borderId="156" xfId="0" applyNumberFormat="1" applyFont="1" applyFill="1" applyBorder="1"/>
    <xf numFmtId="14" fontId="58" fillId="5" borderId="146" xfId="0" applyNumberFormat="1" applyFont="1" applyFill="1" applyBorder="1"/>
    <xf numFmtId="14" fontId="58" fillId="5" borderId="147" xfId="0" applyNumberFormat="1" applyFont="1" applyFill="1" applyBorder="1"/>
    <xf numFmtId="0" fontId="54" fillId="5" borderId="66" xfId="0" applyFont="1" applyFill="1" applyBorder="1"/>
    <xf numFmtId="0" fontId="58" fillId="5" borderId="71" xfId="0" applyFont="1" applyFill="1" applyBorder="1"/>
    <xf numFmtId="0" fontId="59" fillId="0" borderId="168" xfId="0" applyFont="1" applyBorder="1" applyAlignment="1">
      <alignment horizontal="center"/>
    </xf>
    <xf numFmtId="0" fontId="54" fillId="0" borderId="169" xfId="0" applyFont="1" applyBorder="1" applyAlignment="1">
      <alignment horizontal="center"/>
    </xf>
    <xf numFmtId="0" fontId="58" fillId="0" borderId="169" xfId="0" applyFont="1" applyBorder="1"/>
    <xf numFmtId="0" fontId="55" fillId="0" borderId="170" xfId="0" applyFont="1" applyBorder="1" applyAlignment="1">
      <alignment horizontal="center"/>
    </xf>
    <xf numFmtId="0" fontId="58" fillId="4" borderId="146" xfId="0" applyFont="1" applyFill="1" applyBorder="1"/>
    <xf numFmtId="0" fontId="58" fillId="4" borderId="171" xfId="0" applyFont="1" applyFill="1" applyBorder="1"/>
    <xf numFmtId="164" fontId="52" fillId="24" borderId="71" xfId="0" applyNumberFormat="1" applyFont="1" applyFill="1" applyBorder="1" applyAlignment="1">
      <alignment horizontal="center" vertical="center"/>
    </xf>
    <xf numFmtId="164" fontId="52" fillId="22" borderId="145" xfId="0" applyNumberFormat="1" applyFont="1" applyFill="1" applyBorder="1" applyAlignment="1">
      <alignment horizontal="center" vertical="center"/>
    </xf>
    <xf numFmtId="164" fontId="15" fillId="29" borderId="102" xfId="0" applyNumberFormat="1" applyFont="1" applyFill="1" applyBorder="1" applyAlignment="1">
      <alignment horizontal="left" vertical="center"/>
    </xf>
    <xf numFmtId="164" fontId="15" fillId="29" borderId="56" xfId="0" applyNumberFormat="1" applyFont="1" applyFill="1" applyBorder="1" applyAlignment="1">
      <alignment horizontal="left" vertical="center"/>
    </xf>
    <xf numFmtId="164" fontId="15" fillId="28" borderId="115" xfId="0" applyNumberFormat="1" applyFont="1" applyFill="1" applyBorder="1" applyAlignment="1">
      <alignment horizontal="left" vertical="center"/>
    </xf>
    <xf numFmtId="164" fontId="15" fillId="29" borderId="42" xfId="0" applyNumberFormat="1" applyFont="1" applyFill="1" applyBorder="1" applyAlignment="1">
      <alignment horizontal="left"/>
    </xf>
    <xf numFmtId="164" fontId="15" fillId="28" borderId="56" xfId="0" applyNumberFormat="1" applyFont="1" applyFill="1" applyBorder="1" applyAlignment="1">
      <alignment horizontal="left"/>
    </xf>
    <xf numFmtId="164" fontId="15" fillId="28" borderId="42" xfId="0" applyNumberFormat="1" applyFont="1" applyFill="1" applyBorder="1" applyAlignment="1">
      <alignment horizontal="left"/>
    </xf>
    <xf numFmtId="165" fontId="45" fillId="0" borderId="160" xfId="0" applyNumberFormat="1" applyFont="1" applyBorder="1" applyAlignment="1">
      <alignment horizontal="center"/>
    </xf>
    <xf numFmtId="165" fontId="45" fillId="4" borderId="160" xfId="0" applyNumberFormat="1" applyFont="1" applyFill="1" applyBorder="1" applyAlignment="1">
      <alignment horizontal="center"/>
    </xf>
    <xf numFmtId="164" fontId="45" fillId="5" borderId="121" xfId="0" applyNumberFormat="1" applyFont="1" applyFill="1" applyBorder="1" applyAlignment="1">
      <alignment horizontal="center"/>
    </xf>
    <xf numFmtId="164" fontId="47" fillId="5" borderId="91" xfId="0" applyNumberFormat="1" applyFont="1" applyFill="1" applyBorder="1" applyAlignment="1">
      <alignment horizontal="center"/>
    </xf>
    <xf numFmtId="164" fontId="50" fillId="8" borderId="80" xfId="0" applyNumberFormat="1" applyFont="1" applyFill="1" applyBorder="1" applyAlignment="1">
      <alignment horizontal="center"/>
    </xf>
    <xf numFmtId="164" fontId="47" fillId="4" borderId="145" xfId="0" applyNumberFormat="1" applyFont="1" applyFill="1" applyBorder="1" applyAlignment="1">
      <alignment horizontal="center"/>
    </xf>
    <xf numFmtId="164" fontId="47" fillId="4" borderId="146" xfId="0" applyNumberFormat="1" applyFont="1" applyFill="1" applyBorder="1" applyAlignment="1">
      <alignment horizontal="center"/>
    </xf>
    <xf numFmtId="164" fontId="50" fillId="5" borderId="172" xfId="0" applyNumberFormat="1" applyFont="1" applyFill="1" applyBorder="1" applyAlignment="1">
      <alignment horizontal="center"/>
    </xf>
    <xf numFmtId="164" fontId="47" fillId="5" borderId="20" xfId="0" applyNumberFormat="1" applyFont="1" applyFill="1" applyBorder="1"/>
    <xf numFmtId="166" fontId="47" fillId="5" borderId="18" xfId="0" applyNumberFormat="1" applyFont="1" applyFill="1" applyBorder="1" applyAlignment="1">
      <alignment horizontal="center"/>
    </xf>
    <xf numFmtId="10" fontId="50" fillId="5" borderId="101" xfId="0" applyNumberFormat="1" applyFont="1" applyFill="1" applyBorder="1" applyAlignment="1">
      <alignment horizontal="center"/>
    </xf>
    <xf numFmtId="166" fontId="50" fillId="5" borderId="143" xfId="0" applyNumberFormat="1" applyFont="1" applyFill="1" applyBorder="1" applyAlignment="1">
      <alignment horizontal="center"/>
    </xf>
    <xf numFmtId="10" fontId="45" fillId="6" borderId="173" xfId="0" applyNumberFormat="1" applyFont="1" applyFill="1" applyBorder="1" applyAlignment="1">
      <alignment horizontal="center"/>
    </xf>
    <xf numFmtId="166" fontId="45" fillId="7" borderId="174" xfId="0" applyNumberFormat="1" applyFont="1" applyFill="1" applyBorder="1" applyAlignment="1">
      <alignment horizontal="center"/>
    </xf>
    <xf numFmtId="10" fontId="45" fillId="6" borderId="175" xfId="0" applyNumberFormat="1" applyFont="1" applyFill="1" applyBorder="1" applyAlignment="1">
      <alignment horizontal="center"/>
    </xf>
    <xf numFmtId="166" fontId="45" fillId="7" borderId="176" xfId="0" applyNumberFormat="1" applyFont="1" applyFill="1" applyBorder="1" applyAlignment="1">
      <alignment horizontal="center"/>
    </xf>
    <xf numFmtId="10" fontId="45" fillId="6" borderId="177" xfId="0" applyNumberFormat="1" applyFont="1" applyFill="1" applyBorder="1" applyAlignment="1">
      <alignment horizontal="center"/>
    </xf>
    <xf numFmtId="166" fontId="45" fillId="7" borderId="178" xfId="0" applyNumberFormat="1" applyFont="1" applyFill="1" applyBorder="1" applyAlignment="1">
      <alignment horizontal="center"/>
    </xf>
    <xf numFmtId="0" fontId="52" fillId="25" borderId="162" xfId="0" applyFont="1" applyFill="1" applyBorder="1" applyAlignment="1">
      <alignment vertical="center" wrapText="1"/>
    </xf>
    <xf numFmtId="0" fontId="16" fillId="25" borderId="162" xfId="0" applyFont="1" applyFill="1" applyBorder="1" applyAlignment="1">
      <alignment vertical="center" wrapText="1"/>
    </xf>
    <xf numFmtId="0" fontId="3" fillId="25" borderId="162" xfId="0" applyFont="1" applyFill="1" applyBorder="1" applyAlignment="1">
      <alignment horizontal="center" vertical="center" wrapText="1"/>
    </xf>
    <xf numFmtId="0" fontId="16" fillId="25" borderId="162" xfId="0" applyFont="1" applyFill="1" applyBorder="1" applyAlignment="1">
      <alignment horizontal="center" vertical="center" wrapText="1"/>
    </xf>
    <xf numFmtId="0" fontId="52" fillId="25" borderId="180" xfId="0" applyFont="1" applyFill="1" applyBorder="1" applyAlignment="1">
      <alignment vertical="center" wrapText="1"/>
    </xf>
    <xf numFmtId="0" fontId="16" fillId="25" borderId="180" xfId="0" applyFont="1" applyFill="1" applyBorder="1" applyAlignment="1">
      <alignment vertical="center" wrapText="1"/>
    </xf>
    <xf numFmtId="0" fontId="3" fillId="25" borderId="180" xfId="0" applyFont="1" applyFill="1" applyBorder="1" applyAlignment="1">
      <alignment horizontal="center" vertical="center" wrapText="1"/>
    </xf>
    <xf numFmtId="0" fontId="16" fillId="25" borderId="180" xfId="0" applyFont="1" applyFill="1" applyBorder="1" applyAlignment="1">
      <alignment horizontal="center" vertical="center" wrapText="1"/>
    </xf>
    <xf numFmtId="164" fontId="16" fillId="25" borderId="150" xfId="0" applyNumberFormat="1" applyFont="1" applyFill="1" applyBorder="1" applyAlignment="1">
      <alignment vertical="center" wrapText="1"/>
    </xf>
    <xf numFmtId="164" fontId="47" fillId="24" borderId="93" xfId="0" applyNumberFormat="1" applyFont="1" applyFill="1" applyBorder="1" applyAlignment="1">
      <alignment horizontal="center"/>
    </xf>
    <xf numFmtId="164" fontId="47" fillId="24" borderId="11" xfId="0" applyNumberFormat="1" applyFont="1" applyFill="1" applyBorder="1" applyAlignment="1">
      <alignment horizontal="center"/>
    </xf>
    <xf numFmtId="164" fontId="28" fillId="24" borderId="11" xfId="0" applyNumberFormat="1" applyFont="1" applyFill="1" applyBorder="1" applyAlignment="1">
      <alignment horizontal="center"/>
    </xf>
    <xf numFmtId="164" fontId="28" fillId="24" borderId="18" xfId="0" applyNumberFormat="1" applyFont="1" applyFill="1" applyBorder="1" applyAlignment="1">
      <alignment horizontal="left"/>
    </xf>
    <xf numFmtId="164" fontId="16" fillId="25" borderId="152" xfId="0" applyNumberFormat="1" applyFont="1" applyFill="1" applyBorder="1" applyAlignment="1">
      <alignment vertical="center" wrapText="1"/>
    </xf>
    <xf numFmtId="164" fontId="45" fillId="25" borderId="181" xfId="0" applyNumberFormat="1" applyFont="1" applyFill="1" applyBorder="1" applyAlignment="1">
      <alignment horizontal="center"/>
    </xf>
    <xf numFmtId="10" fontId="45" fillId="25" borderId="179" xfId="0" applyNumberFormat="1" applyFont="1" applyFill="1" applyBorder="1" applyAlignment="1">
      <alignment horizontal="center" wrapText="1"/>
    </xf>
    <xf numFmtId="0" fontId="52" fillId="25" borderId="182" xfId="0" applyFont="1" applyFill="1" applyBorder="1" applyAlignment="1">
      <alignment vertical="center" wrapText="1"/>
    </xf>
    <xf numFmtId="0" fontId="16" fillId="25" borderId="182" xfId="0" applyFont="1" applyFill="1" applyBorder="1" applyAlignment="1">
      <alignment vertical="center" wrapText="1"/>
    </xf>
    <xf numFmtId="0" fontId="16" fillId="25" borderId="182" xfId="0" applyFont="1" applyFill="1" applyBorder="1" applyAlignment="1">
      <alignment horizontal="center" vertical="center" wrapText="1"/>
    </xf>
    <xf numFmtId="164" fontId="16" fillId="25" borderId="183" xfId="0" applyNumberFormat="1" applyFont="1" applyFill="1" applyBorder="1" applyAlignment="1">
      <alignment vertical="center" wrapText="1"/>
    </xf>
    <xf numFmtId="10" fontId="45" fillId="30" borderId="34" xfId="0" applyNumberFormat="1" applyFont="1" applyFill="1" applyBorder="1" applyAlignment="1">
      <alignment horizontal="center"/>
    </xf>
    <xf numFmtId="10" fontId="45" fillId="30" borderId="41" xfId="0" applyNumberFormat="1" applyFont="1" applyFill="1" applyBorder="1" applyAlignment="1">
      <alignment horizontal="center"/>
    </xf>
    <xf numFmtId="10" fontId="45" fillId="30" borderId="55" xfId="0" applyNumberFormat="1" applyFont="1" applyFill="1" applyBorder="1" applyAlignment="1">
      <alignment horizontal="center"/>
    </xf>
    <xf numFmtId="166" fontId="45" fillId="31" borderId="35" xfId="0" applyNumberFormat="1" applyFont="1" applyFill="1" applyBorder="1" applyAlignment="1">
      <alignment horizontal="center"/>
    </xf>
    <xf numFmtId="166" fontId="45" fillId="31" borderId="42" xfId="0" applyNumberFormat="1" applyFont="1" applyFill="1" applyBorder="1" applyAlignment="1">
      <alignment horizontal="center"/>
    </xf>
    <xf numFmtId="166" fontId="45" fillId="31" borderId="56" xfId="0" applyNumberFormat="1" applyFont="1" applyFill="1" applyBorder="1" applyAlignment="1">
      <alignment horizontal="center"/>
    </xf>
    <xf numFmtId="0" fontId="9" fillId="32" borderId="105" xfId="0" applyFont="1" applyFill="1" applyBorder="1" applyAlignment="1">
      <alignment vertical="center" wrapText="1"/>
    </xf>
    <xf numFmtId="0" fontId="9" fillId="25" borderId="187" xfId="0" applyFont="1" applyFill="1" applyBorder="1" applyAlignment="1">
      <alignment vertical="center" wrapText="1"/>
    </xf>
    <xf numFmtId="0" fontId="16" fillId="23" borderId="80" xfId="0" applyFont="1" applyFill="1" applyBorder="1" applyAlignment="1">
      <alignment vertical="center" wrapText="1"/>
    </xf>
    <xf numFmtId="0" fontId="3" fillId="25" borderId="182" xfId="0" applyFont="1" applyFill="1" applyBorder="1" applyAlignment="1">
      <alignment horizontal="center" vertical="center" wrapText="1"/>
    </xf>
    <xf numFmtId="164" fontId="47" fillId="26" borderId="188" xfId="0" applyNumberFormat="1" applyFont="1" applyFill="1" applyBorder="1" applyAlignment="1">
      <alignment horizontal="center" vertical="center"/>
    </xf>
    <xf numFmtId="164" fontId="8" fillId="26" borderId="188" xfId="0" applyNumberFormat="1" applyFont="1" applyFill="1" applyBorder="1" applyAlignment="1">
      <alignment horizontal="center" vertical="center"/>
    </xf>
    <xf numFmtId="164" fontId="8" fillId="26" borderId="189" xfId="0" applyNumberFormat="1" applyFont="1" applyFill="1" applyBorder="1" applyAlignment="1">
      <alignment horizontal="left" vertical="center"/>
    </xf>
    <xf numFmtId="10" fontId="45" fillId="25" borderId="184" xfId="0" applyNumberFormat="1" applyFont="1" applyFill="1" applyBorder="1" applyAlignment="1">
      <alignment horizontal="center" wrapText="1"/>
    </xf>
    <xf numFmtId="0" fontId="52" fillId="25" borderId="185" xfId="0" applyFont="1" applyFill="1" applyBorder="1" applyAlignment="1">
      <alignment vertical="center" wrapText="1"/>
    </xf>
    <xf numFmtId="0" fontId="16" fillId="25" borderId="185" xfId="0" applyFont="1" applyFill="1" applyBorder="1" applyAlignment="1">
      <alignment vertical="center" wrapText="1"/>
    </xf>
    <xf numFmtId="0" fontId="16" fillId="25" borderId="185" xfId="0" applyFont="1" applyFill="1" applyBorder="1" applyAlignment="1">
      <alignment horizontal="center" vertical="center" wrapText="1"/>
    </xf>
    <xf numFmtId="164" fontId="16" fillId="25" borderId="186" xfId="0" applyNumberFormat="1" applyFont="1" applyFill="1" applyBorder="1" applyAlignment="1">
      <alignment vertical="center" wrapText="1"/>
    </xf>
    <xf numFmtId="0" fontId="44" fillId="4" borderId="190" xfId="0" applyFont="1" applyFill="1" applyBorder="1" applyAlignment="1">
      <alignment horizontal="center" wrapText="1"/>
    </xf>
    <xf numFmtId="164" fontId="43" fillId="4" borderId="87" xfId="0" applyNumberFormat="1" applyFont="1" applyFill="1" applyBorder="1" applyAlignment="1">
      <alignment horizontal="center"/>
    </xf>
    <xf numFmtId="164" fontId="45" fillId="0" borderId="123" xfId="0" applyNumberFormat="1" applyFont="1" applyBorder="1" applyAlignment="1">
      <alignment horizontal="center"/>
    </xf>
    <xf numFmtId="164" fontId="45" fillId="0" borderId="124" xfId="0" applyNumberFormat="1" applyFont="1" applyBorder="1" applyAlignment="1">
      <alignment horizontal="center"/>
    </xf>
    <xf numFmtId="164" fontId="45" fillId="0" borderId="59" xfId="0" applyNumberFormat="1" applyFont="1" applyBorder="1" applyAlignment="1">
      <alignment horizontal="center"/>
    </xf>
    <xf numFmtId="10" fontId="45" fillId="6" borderId="167" xfId="0" applyNumberFormat="1" applyFont="1" applyFill="1" applyBorder="1" applyAlignment="1">
      <alignment horizontal="center"/>
    </xf>
    <xf numFmtId="10" fontId="45" fillId="6" borderId="193" xfId="0" applyNumberFormat="1" applyFont="1" applyFill="1" applyBorder="1" applyAlignment="1">
      <alignment horizontal="center"/>
    </xf>
    <xf numFmtId="10" fontId="45" fillId="6" borderId="194" xfId="0" applyNumberFormat="1" applyFont="1" applyFill="1" applyBorder="1" applyAlignment="1">
      <alignment horizontal="center"/>
    </xf>
    <xf numFmtId="164" fontId="47" fillId="4" borderId="168" xfId="0" applyNumberFormat="1" applyFont="1" applyFill="1" applyBorder="1" applyAlignment="1">
      <alignment horizontal="center"/>
    </xf>
    <xf numFmtId="164" fontId="47" fillId="4" borderId="195" xfId="0" applyNumberFormat="1" applyFont="1" applyFill="1" applyBorder="1" applyAlignment="1">
      <alignment horizontal="center"/>
    </xf>
    <xf numFmtId="164" fontId="47" fillId="4" borderId="190" xfId="0" applyNumberFormat="1" applyFont="1" applyFill="1" applyBorder="1" applyAlignment="1">
      <alignment horizontal="center"/>
    </xf>
    <xf numFmtId="164" fontId="47" fillId="4" borderId="171" xfId="0" applyNumberFormat="1" applyFont="1" applyFill="1" applyBorder="1" applyAlignment="1">
      <alignment horizontal="center"/>
    </xf>
    <xf numFmtId="164" fontId="43" fillId="4" borderId="123" xfId="0" applyNumberFormat="1" applyFont="1" applyFill="1" applyBorder="1" applyAlignment="1">
      <alignment horizontal="center"/>
    </xf>
    <xf numFmtId="164" fontId="43" fillId="4" borderId="125" xfId="0" applyNumberFormat="1" applyFont="1" applyFill="1" applyBorder="1" applyAlignment="1">
      <alignment horizontal="center"/>
    </xf>
    <xf numFmtId="164" fontId="43" fillId="4" borderId="160" xfId="0" applyNumberFormat="1" applyFont="1" applyFill="1" applyBorder="1" applyAlignment="1">
      <alignment horizontal="center"/>
    </xf>
    <xf numFmtId="0" fontId="44" fillId="4" borderId="156" xfId="0" applyFont="1" applyFill="1" applyBorder="1" applyAlignment="1">
      <alignment horizontal="center" wrapText="1"/>
    </xf>
    <xf numFmtId="0" fontId="42" fillId="4" borderId="125" xfId="0" applyFont="1" applyFill="1" applyBorder="1"/>
    <xf numFmtId="0" fontId="42" fillId="4" borderId="87" xfId="0" applyFont="1" applyFill="1" applyBorder="1" applyAlignment="1">
      <alignment horizontal="left"/>
    </xf>
    <xf numFmtId="0" fontId="42" fillId="4" borderId="160" xfId="0" applyFont="1" applyFill="1" applyBorder="1" applyAlignment="1">
      <alignment horizontal="left"/>
    </xf>
    <xf numFmtId="10" fontId="50" fillId="9" borderId="101" xfId="0" applyNumberFormat="1" applyFont="1" applyFill="1" applyBorder="1" applyAlignment="1">
      <alignment horizontal="center" vertical="center"/>
    </xf>
    <xf numFmtId="164" fontId="47" fillId="4" borderId="192" xfId="0" applyNumberFormat="1" applyFont="1" applyFill="1" applyBorder="1" applyAlignment="1">
      <alignment horizontal="center"/>
    </xf>
    <xf numFmtId="164" fontId="44" fillId="10" borderId="80" xfId="0" applyNumberFormat="1" applyFont="1" applyFill="1" applyBorder="1" applyAlignment="1">
      <alignment horizontal="center"/>
    </xf>
    <xf numFmtId="164" fontId="50" fillId="9" borderId="187" xfId="0" applyNumberFormat="1" applyFont="1" applyFill="1" applyBorder="1" applyAlignment="1">
      <alignment horizontal="center" vertical="center"/>
    </xf>
    <xf numFmtId="0" fontId="2" fillId="25" borderId="167" xfId="0" applyFont="1" applyFill="1" applyBorder="1" applyAlignment="1">
      <alignment vertical="center" wrapText="1"/>
    </xf>
    <xf numFmtId="0" fontId="2" fillId="25" borderId="191" xfId="0" applyFont="1" applyFill="1" applyBorder="1" applyAlignment="1">
      <alignment vertical="center" wrapText="1"/>
    </xf>
    <xf numFmtId="0" fontId="16" fillId="25" borderId="92" xfId="0" applyFont="1" applyFill="1" applyBorder="1" applyAlignment="1">
      <alignment vertical="center" wrapText="1"/>
    </xf>
    <xf numFmtId="0" fontId="16" fillId="25" borderId="156" xfId="0" applyFont="1" applyFill="1" applyBorder="1" applyAlignment="1">
      <alignment vertical="center" wrapText="1"/>
    </xf>
    <xf numFmtId="0" fontId="16" fillId="25" borderId="190" xfId="0" applyFont="1" applyFill="1" applyBorder="1" applyAlignment="1">
      <alignment vertical="center" wrapText="1"/>
    </xf>
    <xf numFmtId="164" fontId="50" fillId="25" borderId="197" xfId="0" applyNumberFormat="1" applyFont="1" applyFill="1" applyBorder="1" applyAlignment="1">
      <alignment horizontal="center"/>
    </xf>
    <xf numFmtId="0" fontId="16" fillId="25" borderId="184" xfId="0" applyFont="1" applyFill="1" applyBorder="1" applyAlignment="1">
      <alignment vertical="center" wrapText="1"/>
    </xf>
    <xf numFmtId="0" fontId="2" fillId="25" borderId="186" xfId="0" applyFont="1" applyFill="1" applyBorder="1" applyAlignment="1">
      <alignment vertical="center" wrapText="1"/>
    </xf>
    <xf numFmtId="164" fontId="50" fillId="16" borderId="198" xfId="0" applyNumberFormat="1" applyFont="1" applyFill="1" applyBorder="1" applyAlignment="1">
      <alignment horizontal="center"/>
    </xf>
    <xf numFmtId="0" fontId="11" fillId="24" borderId="71" xfId="0" applyFont="1" applyFill="1" applyBorder="1" applyAlignment="1">
      <alignment horizontal="center" vertical="center"/>
    </xf>
    <xf numFmtId="0" fontId="48" fillId="24" borderId="105" xfId="0" applyFont="1" applyFill="1" applyBorder="1" applyAlignment="1">
      <alignment vertical="center"/>
    </xf>
    <xf numFmtId="0" fontId="9" fillId="16" borderId="184" xfId="0" applyFont="1" applyFill="1" applyBorder="1" applyAlignment="1">
      <alignment horizontal="center"/>
    </xf>
    <xf numFmtId="0" fontId="48" fillId="16" borderId="186" xfId="0" applyFont="1" applyFill="1" applyBorder="1"/>
    <xf numFmtId="0" fontId="42" fillId="4" borderId="113" xfId="0" applyFont="1" applyFill="1" applyBorder="1" applyAlignment="1">
      <alignment wrapText="1"/>
    </xf>
    <xf numFmtId="0" fontId="42" fillId="4" borderId="105" xfId="0" applyFont="1" applyFill="1" applyBorder="1" applyAlignment="1">
      <alignment horizontal="left"/>
    </xf>
    <xf numFmtId="14" fontId="44" fillId="13" borderId="66" xfId="0" applyNumberFormat="1" applyFont="1" applyFill="1" applyBorder="1" applyAlignment="1">
      <alignment horizontal="left" vertical="center"/>
    </xf>
    <xf numFmtId="14" fontId="58" fillId="13" borderId="71" xfId="0" applyNumberFormat="1" applyFont="1" applyFill="1" applyBorder="1"/>
    <xf numFmtId="49" fontId="58" fillId="13" borderId="145" xfId="0" applyNumberFormat="1" applyFont="1" applyFill="1" applyBorder="1"/>
    <xf numFmtId="49" fontId="58" fillId="13" borderId="146" xfId="0" applyNumberFormat="1" applyFont="1" applyFill="1" applyBorder="1"/>
    <xf numFmtId="49" fontId="58" fillId="13" borderId="171" xfId="0" applyNumberFormat="1" applyFont="1" applyFill="1" applyBorder="1"/>
    <xf numFmtId="14" fontId="44" fillId="9" borderId="66" xfId="0" applyNumberFormat="1" applyFont="1" applyFill="1" applyBorder="1"/>
    <xf numFmtId="14" fontId="58" fillId="9" borderId="199" xfId="0" applyNumberFormat="1" applyFont="1" applyFill="1" applyBorder="1"/>
    <xf numFmtId="14" fontId="58" fillId="9" borderId="200" xfId="0" applyNumberFormat="1" applyFont="1" applyFill="1" applyBorder="1"/>
    <xf numFmtId="14" fontId="58" fillId="9" borderId="201" xfId="0" applyNumberFormat="1" applyFont="1" applyFill="1" applyBorder="1"/>
    <xf numFmtId="14" fontId="58" fillId="9" borderId="147" xfId="0" applyNumberFormat="1" applyFont="1" applyFill="1" applyBorder="1"/>
    <xf numFmtId="14" fontId="58" fillId="3" borderId="156" xfId="0" applyNumberFormat="1" applyFont="1" applyFill="1" applyBorder="1"/>
    <xf numFmtId="14" fontId="58" fillId="3" borderId="146" xfId="0" applyNumberFormat="1" applyFont="1" applyFill="1" applyBorder="1"/>
    <xf numFmtId="0" fontId="17" fillId="4" borderId="105" xfId="0" applyFont="1" applyFill="1" applyBorder="1"/>
    <xf numFmtId="165" fontId="45" fillId="4" borderId="87" xfId="0" applyNumberFormat="1" applyFont="1" applyFill="1" applyBorder="1" applyAlignment="1">
      <alignment horizontal="center"/>
    </xf>
    <xf numFmtId="0" fontId="45" fillId="4" borderId="105" xfId="0" applyFont="1" applyFill="1" applyBorder="1"/>
    <xf numFmtId="0" fontId="52" fillId="4" borderId="105" xfId="0" applyFont="1" applyFill="1" applyBorder="1"/>
    <xf numFmtId="0" fontId="16" fillId="4" borderId="105" xfId="0" applyFont="1" applyFill="1" applyBorder="1"/>
    <xf numFmtId="0" fontId="58" fillId="4" borderId="98" xfId="0" applyFont="1" applyFill="1" applyBorder="1"/>
    <xf numFmtId="0" fontId="58" fillId="4" borderId="138" xfId="0" applyFont="1" applyFill="1" applyBorder="1"/>
    <xf numFmtId="0" fontId="57" fillId="4" borderId="97" xfId="0" applyFont="1" applyFill="1" applyBorder="1" applyAlignment="1">
      <alignment horizontal="center"/>
    </xf>
    <xf numFmtId="0" fontId="55" fillId="4" borderId="98" xfId="0" applyFont="1" applyFill="1" applyBorder="1" applyAlignment="1">
      <alignment horizontal="center"/>
    </xf>
    <xf numFmtId="0" fontId="54" fillId="4" borderId="98" xfId="0" applyFont="1" applyFill="1" applyBorder="1" applyAlignment="1">
      <alignment horizontal="center"/>
    </xf>
    <xf numFmtId="0" fontId="56" fillId="3" borderId="91" xfId="0" applyFont="1" applyFill="1" applyBorder="1"/>
    <xf numFmtId="0" fontId="42" fillId="3" borderId="80" xfId="0" applyFont="1" applyFill="1" applyBorder="1"/>
    <xf numFmtId="0" fontId="42" fillId="4" borderId="168" xfId="0" applyFont="1" applyFill="1" applyBorder="1"/>
    <xf numFmtId="0" fontId="42" fillId="4" borderId="169" xfId="0" applyFont="1" applyFill="1" applyBorder="1"/>
    <xf numFmtId="0" fontId="42" fillId="4" borderId="170" xfId="0" applyFont="1" applyFill="1" applyBorder="1"/>
    <xf numFmtId="0" fontId="42" fillId="4" borderId="146" xfId="0" applyFont="1" applyFill="1" applyBorder="1"/>
    <xf numFmtId="10" fontId="49" fillId="24" borderId="101" xfId="0" applyNumberFormat="1" applyFont="1" applyFill="1" applyBorder="1" applyAlignment="1">
      <alignment horizontal="center" vertical="center"/>
    </xf>
    <xf numFmtId="166" fontId="49" fillId="24" borderId="143" xfId="0" applyNumberFormat="1" applyFont="1" applyFill="1" applyBorder="1" applyAlignment="1">
      <alignment horizontal="center" vertical="center"/>
    </xf>
    <xf numFmtId="164" fontId="49" fillId="22" borderId="202" xfId="0" applyNumberFormat="1" applyFont="1" applyFill="1" applyBorder="1" applyAlignment="1">
      <alignment horizontal="center" vertical="center"/>
    </xf>
    <xf numFmtId="166" fontId="49" fillId="22" borderId="203" xfId="0" applyNumberFormat="1" applyFont="1" applyFill="1" applyBorder="1" applyAlignment="1">
      <alignment horizontal="center"/>
    </xf>
    <xf numFmtId="10" fontId="45" fillId="4" borderId="151" xfId="0" applyNumberFormat="1" applyFont="1" applyFill="1" applyBorder="1" applyAlignment="1">
      <alignment horizontal="center"/>
    </xf>
    <xf numFmtId="166" fontId="45" fillId="4" borderId="152" xfId="0" applyNumberFormat="1" applyFont="1" applyFill="1" applyBorder="1" applyAlignment="1">
      <alignment horizontal="center"/>
    </xf>
    <xf numFmtId="10" fontId="52" fillId="16" borderId="204" xfId="0" applyNumberFormat="1" applyFont="1" applyFill="1" applyBorder="1" applyAlignment="1">
      <alignment horizontal="center" vertical="center"/>
    </xf>
    <xf numFmtId="166" fontId="52" fillId="16" borderId="205" xfId="0" applyNumberFormat="1" applyFont="1" applyFill="1" applyBorder="1" applyAlignment="1">
      <alignment horizontal="center"/>
    </xf>
    <xf numFmtId="164" fontId="50" fillId="24" borderId="92" xfId="0" applyNumberFormat="1" applyFont="1" applyFill="1" applyBorder="1" applyAlignment="1">
      <alignment horizontal="center"/>
    </xf>
    <xf numFmtId="0" fontId="45" fillId="25" borderId="193" xfId="0" applyFont="1" applyFill="1" applyBorder="1" applyAlignment="1">
      <alignment horizontal="center" vertical="center" wrapText="1"/>
    </xf>
    <xf numFmtId="164" fontId="63" fillId="26" borderId="206" xfId="0" applyNumberFormat="1" applyFont="1" applyFill="1" applyBorder="1" applyAlignment="1">
      <alignment horizontal="center" vertical="center"/>
    </xf>
    <xf numFmtId="0" fontId="45" fillId="25" borderId="167" xfId="0" applyFont="1" applyFill="1" applyBorder="1" applyAlignment="1">
      <alignment horizontal="center" vertical="center" wrapText="1"/>
    </xf>
    <xf numFmtId="0" fontId="45" fillId="25" borderId="191" xfId="0" applyFont="1" applyFill="1" applyBorder="1" applyAlignment="1">
      <alignment horizontal="center" vertical="center" wrapText="1"/>
    </xf>
    <xf numFmtId="167" fontId="45" fillId="25" borderId="196" xfId="0" applyNumberFormat="1" applyFont="1" applyFill="1" applyBorder="1" applyAlignment="1">
      <alignment horizontal="center" vertical="center" wrapText="1"/>
    </xf>
    <xf numFmtId="164" fontId="47" fillId="26" borderId="207" xfId="0" applyNumberFormat="1" applyFont="1" applyFill="1" applyBorder="1" applyAlignment="1">
      <alignment horizontal="center" vertical="center"/>
    </xf>
    <xf numFmtId="8" fontId="45" fillId="25" borderId="152" xfId="0" applyNumberFormat="1" applyFont="1" applyFill="1" applyBorder="1" applyAlignment="1">
      <alignment horizontal="center" wrapText="1"/>
    </xf>
    <xf numFmtId="8" fontId="45" fillId="25" borderId="183" xfId="0" applyNumberFormat="1" applyFont="1" applyFill="1" applyBorder="1" applyAlignment="1">
      <alignment horizontal="center" wrapText="1"/>
    </xf>
    <xf numFmtId="8" fontId="45" fillId="25" borderId="186" xfId="0" applyNumberFormat="1" applyFont="1" applyFill="1" applyBorder="1" applyAlignment="1">
      <alignment horizontal="center" wrapText="1"/>
    </xf>
    <xf numFmtId="10" fontId="63" fillId="26" borderId="204" xfId="0" applyNumberFormat="1" applyFont="1" applyFill="1" applyBorder="1" applyAlignment="1">
      <alignment horizontal="center" vertical="center"/>
    </xf>
    <xf numFmtId="166" fontId="63" fillId="26" borderId="205" xfId="0" applyNumberFormat="1" applyFont="1" applyFill="1" applyBorder="1" applyAlignment="1">
      <alignment horizontal="center" vertical="center"/>
    </xf>
    <xf numFmtId="10" fontId="45" fillId="25" borderId="208" xfId="0" applyNumberFormat="1" applyFont="1" applyFill="1" applyBorder="1" applyAlignment="1">
      <alignment horizontal="center" wrapText="1"/>
    </xf>
    <xf numFmtId="8" fontId="45" fillId="25" borderId="209" xfId="0" applyNumberFormat="1" applyFont="1" applyFill="1" applyBorder="1" applyAlignment="1">
      <alignment horizontal="center" wrapText="1"/>
    </xf>
    <xf numFmtId="10" fontId="47" fillId="24" borderId="184" xfId="0" applyNumberFormat="1" applyFont="1" applyFill="1" applyBorder="1" applyAlignment="1">
      <alignment horizontal="center"/>
    </xf>
    <xf numFmtId="166" fontId="47" fillId="24" borderId="186" xfId="0" applyNumberFormat="1" applyFont="1" applyFill="1" applyBorder="1" applyAlignment="1">
      <alignment horizontal="center"/>
    </xf>
    <xf numFmtId="165" fontId="27" fillId="17" borderId="10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6" fillId="2" borderId="4" xfId="0" applyFont="1" applyFill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51" fillId="2" borderId="9" xfId="0" applyFont="1" applyFill="1" applyBorder="1" applyAlignment="1">
      <alignment horizontal="left"/>
    </xf>
    <xf numFmtId="0" fontId="52" fillId="0" borderId="10" xfId="0" applyFont="1" applyBorder="1"/>
    <xf numFmtId="0" fontId="20" fillId="15" borderId="24" xfId="0" applyFont="1" applyFill="1" applyBorder="1" applyAlignment="1">
      <alignment horizontal="left"/>
    </xf>
    <xf numFmtId="0" fontId="2" fillId="0" borderId="23" xfId="0" applyFont="1" applyBorder="1"/>
    <xf numFmtId="0" fontId="2" fillId="0" borderId="65" xfId="0" applyFont="1" applyBorder="1"/>
    <xf numFmtId="0" fontId="1" fillId="16" borderId="1" xfId="0" applyFont="1" applyFill="1" applyBorder="1" applyAlignment="1">
      <alignment horizontal="left" vertical="center"/>
    </xf>
    <xf numFmtId="0" fontId="75" fillId="26" borderId="49" xfId="0" applyFont="1" applyFill="1" applyBorder="1" applyAlignment="1">
      <alignment horizontal="left" vertical="center"/>
    </xf>
    <xf numFmtId="0" fontId="74" fillId="0" borderId="142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5"/>
  <sheetViews>
    <sheetView tabSelected="1" topLeftCell="A32" zoomScale="79" workbookViewId="0">
      <selection activeCell="I40" sqref="I40"/>
    </sheetView>
  </sheetViews>
  <sheetFormatPr defaultColWidth="14.44140625" defaultRowHeight="15" customHeight="1"/>
  <cols>
    <col min="1" max="1" width="2.5546875" customWidth="1"/>
    <col min="2" max="2" width="10.5546875" style="170" customWidth="1"/>
    <col min="3" max="3" width="68.44140625" style="170" customWidth="1"/>
    <col min="4" max="4" width="26" style="170" customWidth="1"/>
    <col min="5" max="5" width="15" style="170" customWidth="1"/>
    <col min="6" max="6" width="32.5546875" style="170" customWidth="1"/>
    <col min="7" max="7" width="12.6640625" style="170" customWidth="1"/>
    <col min="8" max="8" width="30.77734375" style="170" customWidth="1"/>
    <col min="9" max="12" width="17.33203125" style="170" customWidth="1"/>
    <col min="13" max="13" width="20.44140625" style="170" customWidth="1"/>
    <col min="14" max="14" width="22.44140625" style="170" customWidth="1"/>
    <col min="15" max="20" width="17.33203125" style="170" customWidth="1"/>
    <col min="21" max="21" width="26.109375" style="604" customWidth="1"/>
    <col min="22" max="25" width="8.6640625" style="170" customWidth="1"/>
    <col min="26" max="26" width="8.6640625" customWidth="1"/>
  </cols>
  <sheetData>
    <row r="1" spans="1:26" ht="23.25" customHeight="1">
      <c r="A1" s="804" t="s">
        <v>209</v>
      </c>
      <c r="B1" s="805"/>
      <c r="C1" s="805"/>
      <c r="D1" s="805"/>
      <c r="E1" s="805"/>
      <c r="F1" s="805"/>
      <c r="G1" s="805"/>
      <c r="H1" s="806"/>
      <c r="I1" s="174"/>
      <c r="J1" s="174"/>
      <c r="K1" s="174"/>
      <c r="L1" s="174"/>
      <c r="M1" s="175"/>
      <c r="N1" s="175"/>
      <c r="O1" s="175"/>
      <c r="P1" s="175"/>
      <c r="Q1" s="175"/>
      <c r="R1" s="175"/>
      <c r="S1" s="175"/>
      <c r="T1" s="175"/>
    </row>
    <row r="2" spans="1:26" ht="15.75" customHeight="1">
      <c r="A2" s="2"/>
      <c r="B2" s="567"/>
      <c r="C2" s="176" t="s">
        <v>0</v>
      </c>
      <c r="D2" s="176"/>
      <c r="E2" s="176" t="s">
        <v>1</v>
      </c>
      <c r="F2" s="176" t="s">
        <v>2</v>
      </c>
      <c r="G2" s="176"/>
      <c r="H2" s="177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605"/>
      <c r="V2" s="178"/>
      <c r="W2" s="178"/>
      <c r="X2" s="178"/>
      <c r="Y2" s="178"/>
      <c r="Z2" s="3"/>
    </row>
    <row r="3" spans="1:26" ht="29.25" customHeight="1">
      <c r="A3" s="807" t="s">
        <v>225</v>
      </c>
      <c r="B3" s="808"/>
      <c r="C3" s="809"/>
      <c r="D3" s="179"/>
      <c r="E3" s="180"/>
      <c r="F3" s="180"/>
      <c r="G3" s="181"/>
      <c r="H3" s="810" t="s">
        <v>3</v>
      </c>
      <c r="I3" s="811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3"/>
      <c r="U3" s="498"/>
      <c r="V3" s="184"/>
      <c r="W3" s="184"/>
      <c r="X3" s="184"/>
      <c r="Y3" s="184"/>
      <c r="Z3" s="4"/>
    </row>
    <row r="4" spans="1:26" ht="15.75" customHeight="1">
      <c r="A4" s="5" t="s">
        <v>4</v>
      </c>
      <c r="B4" s="568"/>
      <c r="C4" s="185" t="s">
        <v>5</v>
      </c>
      <c r="D4" s="186"/>
      <c r="E4" s="187"/>
      <c r="F4" s="188"/>
      <c r="G4" s="189"/>
      <c r="H4" s="190"/>
      <c r="I4" s="191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</row>
    <row r="5" spans="1:26" ht="15.75" customHeight="1">
      <c r="A5" s="6"/>
      <c r="B5" s="569"/>
      <c r="C5" s="194" t="s">
        <v>7</v>
      </c>
      <c r="D5" s="195"/>
      <c r="E5" s="196"/>
      <c r="F5" s="197"/>
      <c r="G5" s="198" t="s">
        <v>8</v>
      </c>
      <c r="H5" s="199" t="s">
        <v>9</v>
      </c>
      <c r="I5" s="200" t="s">
        <v>10</v>
      </c>
      <c r="J5" s="201" t="s">
        <v>11</v>
      </c>
      <c r="K5" s="201" t="s">
        <v>12</v>
      </c>
      <c r="L5" s="201" t="s">
        <v>13</v>
      </c>
      <c r="M5" s="201" t="s">
        <v>14</v>
      </c>
      <c r="N5" s="201" t="s">
        <v>15</v>
      </c>
      <c r="O5" s="201" t="s">
        <v>16</v>
      </c>
      <c r="P5" s="201" t="s">
        <v>17</v>
      </c>
      <c r="Q5" s="201" t="s">
        <v>18</v>
      </c>
      <c r="R5" s="201" t="s">
        <v>19</v>
      </c>
      <c r="S5" s="201" t="s">
        <v>20</v>
      </c>
      <c r="T5" s="202" t="s">
        <v>21</v>
      </c>
    </row>
    <row r="6" spans="1:26" ht="14.4">
      <c r="A6" s="7"/>
      <c r="B6" s="570" t="s">
        <v>22</v>
      </c>
      <c r="C6" s="203" t="s">
        <v>23</v>
      </c>
      <c r="D6" s="204" t="s">
        <v>24</v>
      </c>
      <c r="E6" s="205">
        <v>45000</v>
      </c>
      <c r="F6" s="206">
        <v>540000</v>
      </c>
      <c r="G6" s="695">
        <f t="shared" ref="G6:G7" si="0">H6/F6*1</f>
        <v>0</v>
      </c>
      <c r="H6" s="698">
        <f t="shared" ref="H6:H7" si="1">I6+J6+K6+L6+M6+N6+O6+P6+Q6+R6+S6+T6</f>
        <v>0</v>
      </c>
      <c r="I6" s="207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606"/>
      <c r="V6" s="209"/>
      <c r="W6" s="209"/>
      <c r="X6" s="209"/>
      <c r="Y6" s="209"/>
      <c r="Z6" s="8"/>
    </row>
    <row r="7" spans="1:26" ht="14.4">
      <c r="A7" s="7"/>
      <c r="B7" s="571" t="s">
        <v>25</v>
      </c>
      <c r="C7" s="210" t="s">
        <v>26</v>
      </c>
      <c r="D7" s="211" t="s">
        <v>24</v>
      </c>
      <c r="E7" s="205">
        <v>45000</v>
      </c>
      <c r="F7" s="212">
        <v>540000</v>
      </c>
      <c r="G7" s="696">
        <f t="shared" si="0"/>
        <v>0</v>
      </c>
      <c r="H7" s="699">
        <f t="shared" si="1"/>
        <v>0</v>
      </c>
      <c r="I7" s="213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  <c r="U7" s="606"/>
      <c r="V7" s="209"/>
      <c r="W7" s="209"/>
      <c r="X7" s="209"/>
      <c r="Y7" s="209"/>
      <c r="Z7" s="8"/>
    </row>
    <row r="8" spans="1:26" ht="15.75" customHeight="1">
      <c r="A8" s="10"/>
      <c r="B8" s="572" t="s">
        <v>27</v>
      </c>
      <c r="C8" s="216" t="s">
        <v>28</v>
      </c>
      <c r="D8" s="217"/>
      <c r="E8" s="218"/>
      <c r="F8" s="219"/>
      <c r="G8" s="220"/>
      <c r="H8" s="221"/>
      <c r="I8" s="222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4"/>
    </row>
    <row r="9" spans="1:26" ht="14.4">
      <c r="A9" s="7"/>
      <c r="B9" s="573" t="s">
        <v>29</v>
      </c>
      <c r="C9" s="203" t="s">
        <v>30</v>
      </c>
      <c r="D9" s="204" t="s">
        <v>24</v>
      </c>
      <c r="E9" s="205">
        <v>50000</v>
      </c>
      <c r="F9" s="206">
        <v>600000</v>
      </c>
      <c r="G9" s="695">
        <f t="shared" ref="G9:G11" si="2">H9/F9*1</f>
        <v>0</v>
      </c>
      <c r="H9" s="698">
        <f t="shared" ref="H9:H11" si="3">I9+J9+K9+L9+M9+N9+O9+P9+Q9+R9+S9+T9</f>
        <v>0</v>
      </c>
      <c r="I9" s="20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623"/>
      <c r="U9" s="624"/>
      <c r="V9" s="209"/>
      <c r="W9" s="209"/>
      <c r="X9" s="209"/>
      <c r="Y9" s="209"/>
      <c r="Z9" s="8"/>
    </row>
    <row r="10" spans="1:26" ht="14.4">
      <c r="A10" s="7"/>
      <c r="B10" s="574" t="s">
        <v>31</v>
      </c>
      <c r="C10" s="225" t="s">
        <v>32</v>
      </c>
      <c r="D10" s="226" t="s">
        <v>24</v>
      </c>
      <c r="E10" s="205">
        <v>50000</v>
      </c>
      <c r="F10" s="173">
        <v>600000</v>
      </c>
      <c r="G10" s="697">
        <f t="shared" si="2"/>
        <v>0</v>
      </c>
      <c r="H10" s="700">
        <f t="shared" si="3"/>
        <v>0</v>
      </c>
      <c r="I10" s="227"/>
      <c r="J10" s="228"/>
      <c r="K10" s="228"/>
      <c r="L10" s="228"/>
      <c r="M10" s="228"/>
      <c r="N10" s="228"/>
      <c r="O10" s="229"/>
      <c r="P10" s="229"/>
      <c r="Q10" s="229"/>
      <c r="R10" s="229"/>
      <c r="S10" s="229"/>
      <c r="T10" s="625"/>
      <c r="U10" s="624"/>
      <c r="V10" s="209"/>
      <c r="W10" s="209"/>
      <c r="X10" s="209"/>
      <c r="Y10" s="209"/>
      <c r="Z10" s="8"/>
    </row>
    <row r="11" spans="1:26" ht="15.75" customHeight="1" thickBot="1">
      <c r="A11" s="7"/>
      <c r="B11" s="575" t="s">
        <v>33</v>
      </c>
      <c r="C11" s="230" t="s">
        <v>34</v>
      </c>
      <c r="D11" s="211" t="s">
        <v>24</v>
      </c>
      <c r="E11" s="231">
        <v>50000</v>
      </c>
      <c r="F11" s="212">
        <v>600000</v>
      </c>
      <c r="G11" s="696">
        <f t="shared" si="2"/>
        <v>0</v>
      </c>
      <c r="H11" s="699">
        <f t="shared" si="3"/>
        <v>0</v>
      </c>
      <c r="I11" s="232"/>
      <c r="J11" s="215"/>
      <c r="K11" s="215"/>
      <c r="L11" s="215"/>
      <c r="M11" s="215"/>
      <c r="N11" s="215"/>
      <c r="O11" s="214"/>
      <c r="P11" s="214"/>
      <c r="Q11" s="214"/>
      <c r="R11" s="214"/>
      <c r="S11" s="214"/>
      <c r="T11" s="626"/>
      <c r="U11" s="624"/>
      <c r="V11" s="209"/>
      <c r="W11" s="209"/>
      <c r="X11" s="209"/>
      <c r="Y11" s="209"/>
      <c r="Z11" s="8"/>
    </row>
    <row r="12" spans="1:26" ht="15.75" customHeight="1" thickBot="1">
      <c r="A12" s="10"/>
      <c r="B12" s="576"/>
      <c r="C12" s="773" t="s">
        <v>36</v>
      </c>
      <c r="D12" s="217"/>
      <c r="E12" s="233"/>
      <c r="F12" s="234"/>
      <c r="G12" s="220"/>
      <c r="H12" s="221"/>
      <c r="I12" s="222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</row>
    <row r="13" spans="1:26" ht="14.4">
      <c r="A13" s="14"/>
      <c r="B13" s="761" t="s">
        <v>37</v>
      </c>
      <c r="C13" s="775" t="s">
        <v>38</v>
      </c>
      <c r="D13" s="770" t="s">
        <v>39</v>
      </c>
      <c r="E13" s="235"/>
      <c r="F13" s="206">
        <v>10000</v>
      </c>
      <c r="G13" s="695">
        <f t="shared" ref="G13:G17" si="4">H13/F13*1</f>
        <v>0</v>
      </c>
      <c r="H13" s="698">
        <f t="shared" ref="H13:H17" si="5">I13+J13+K13+L13+M13+N13+O13+P13+Q13+R13+S13+T13</f>
        <v>0</v>
      </c>
      <c r="I13" s="207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607"/>
      <c r="V13" s="209"/>
      <c r="W13" s="209"/>
      <c r="X13" s="209"/>
      <c r="Y13" s="209"/>
      <c r="Z13" s="8"/>
    </row>
    <row r="14" spans="1:26" s="158" customFormat="1" ht="14.4">
      <c r="A14" s="161"/>
      <c r="B14" s="762" t="s">
        <v>40</v>
      </c>
      <c r="C14" s="776" t="s">
        <v>41</v>
      </c>
      <c r="D14" s="771" t="s">
        <v>42</v>
      </c>
      <c r="E14" s="236"/>
      <c r="F14" s="237">
        <v>10000</v>
      </c>
      <c r="G14" s="697">
        <f t="shared" si="4"/>
        <v>0</v>
      </c>
      <c r="H14" s="700">
        <f t="shared" si="5"/>
        <v>0</v>
      </c>
      <c r="I14" s="227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627"/>
      <c r="U14" s="624"/>
      <c r="V14" s="209"/>
      <c r="W14" s="209"/>
      <c r="X14" s="209"/>
      <c r="Y14" s="209"/>
      <c r="Z14" s="162"/>
    </row>
    <row r="15" spans="1:26" ht="14.4">
      <c r="A15" s="14"/>
      <c r="B15" s="762" t="s">
        <v>43</v>
      </c>
      <c r="C15" s="776" t="s">
        <v>44</v>
      </c>
      <c r="D15" s="771"/>
      <c r="E15" s="236"/>
      <c r="F15" s="237">
        <v>300000</v>
      </c>
      <c r="G15" s="697">
        <f t="shared" si="4"/>
        <v>0</v>
      </c>
      <c r="H15" s="700">
        <f t="shared" si="5"/>
        <v>0</v>
      </c>
      <c r="I15" s="227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627"/>
      <c r="U15" s="624"/>
      <c r="V15" s="209"/>
      <c r="W15" s="209"/>
      <c r="X15" s="209"/>
      <c r="Y15" s="209"/>
      <c r="Z15" s="8"/>
    </row>
    <row r="16" spans="1:26" ht="14.4">
      <c r="A16" s="14"/>
      <c r="B16" s="762" t="s">
        <v>45</v>
      </c>
      <c r="C16" s="777" t="s">
        <v>46</v>
      </c>
      <c r="D16" s="772"/>
      <c r="E16" s="236"/>
      <c r="F16" s="237">
        <v>20000</v>
      </c>
      <c r="G16" s="697">
        <f t="shared" si="4"/>
        <v>0</v>
      </c>
      <c r="H16" s="700">
        <f t="shared" si="5"/>
        <v>0</v>
      </c>
      <c r="I16" s="227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627"/>
      <c r="U16" s="624"/>
      <c r="V16" s="209"/>
      <c r="W16" s="209"/>
      <c r="X16" s="209"/>
      <c r="Y16" s="209"/>
      <c r="Z16" s="8"/>
    </row>
    <row r="17" spans="1:26" ht="14.4">
      <c r="A17" s="15"/>
      <c r="B17" s="762" t="s">
        <v>47</v>
      </c>
      <c r="C17" s="778" t="s">
        <v>48</v>
      </c>
      <c r="D17" s="768"/>
      <c r="E17" s="236"/>
      <c r="F17" s="238">
        <v>10000</v>
      </c>
      <c r="G17" s="697">
        <f t="shared" si="4"/>
        <v>0</v>
      </c>
      <c r="H17" s="700">
        <f t="shared" si="5"/>
        <v>0</v>
      </c>
      <c r="I17" s="227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607"/>
      <c r="V17" s="209"/>
      <c r="W17" s="209"/>
      <c r="X17" s="209"/>
      <c r="Y17" s="209"/>
      <c r="Z17" s="8"/>
    </row>
    <row r="18" spans="1:26" thickBot="1">
      <c r="A18" s="763"/>
      <c r="B18" s="762" t="s">
        <v>49</v>
      </c>
      <c r="C18" s="778" t="s">
        <v>201</v>
      </c>
      <c r="D18" s="769"/>
      <c r="E18" s="764"/>
      <c r="F18" s="238">
        <v>100000</v>
      </c>
      <c r="G18" s="697">
        <f t="shared" ref="G18" si="6">H18/F18*1</f>
        <v>0</v>
      </c>
      <c r="H18" s="700">
        <f t="shared" ref="H18" si="7">I18+J18+K18+L18+M18+N18+O18+P18+Q18+R18+S18+T18</f>
        <v>0</v>
      </c>
      <c r="I18" s="545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765"/>
      <c r="V18" s="766"/>
      <c r="W18" s="766"/>
      <c r="X18" s="766"/>
      <c r="Y18" s="766"/>
      <c r="Z18" s="767"/>
    </row>
    <row r="19" spans="1:26" ht="16.5" customHeight="1" thickBot="1">
      <c r="A19" s="10"/>
      <c r="B19" s="577"/>
      <c r="C19" s="774"/>
      <c r="D19" s="241" t="s">
        <v>50</v>
      </c>
      <c r="E19" s="242"/>
      <c r="F19" s="243">
        <f>SUM(F6:F18)</f>
        <v>3330000</v>
      </c>
      <c r="G19" s="244"/>
      <c r="H19" s="245">
        <f>SUM(H6:H18)</f>
        <v>0</v>
      </c>
      <c r="I19" s="246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</row>
    <row r="20" spans="1:26" ht="15.75" customHeight="1" thickBot="1">
      <c r="A20" s="16" t="s">
        <v>51</v>
      </c>
      <c r="B20" s="578"/>
      <c r="C20" s="632" t="s">
        <v>52</v>
      </c>
      <c r="D20" s="641"/>
      <c r="E20" s="249"/>
      <c r="F20" s="660"/>
      <c r="G20" s="665"/>
      <c r="H20" s="666"/>
      <c r="I20" s="250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</row>
    <row r="21" spans="1:26" ht="15.75" customHeight="1">
      <c r="A21" s="17"/>
      <c r="B21" s="638" t="s">
        <v>53</v>
      </c>
      <c r="C21" s="634" t="s">
        <v>54</v>
      </c>
      <c r="D21" s="643" t="s">
        <v>55</v>
      </c>
      <c r="E21" s="631"/>
      <c r="F21" s="662">
        <v>20000</v>
      </c>
      <c r="G21" s="669">
        <f t="shared" ref="G21:G27" si="8">H21/F21*1</f>
        <v>0</v>
      </c>
      <c r="H21" s="670">
        <f t="shared" ref="H21:H27" si="9">I21+J21+K21+L21+M21+N21+O21+P21+Q21+R21+S21+T21</f>
        <v>0</v>
      </c>
      <c r="I21" s="255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</row>
    <row r="22" spans="1:26" ht="15.75" customHeight="1">
      <c r="A22" s="17"/>
      <c r="B22" s="639" t="s">
        <v>56</v>
      </c>
      <c r="C22" s="635" t="s">
        <v>57</v>
      </c>
      <c r="D22" s="644"/>
      <c r="E22" s="657"/>
      <c r="F22" s="663">
        <v>20000</v>
      </c>
      <c r="G22" s="671">
        <f t="shared" si="8"/>
        <v>0</v>
      </c>
      <c r="H22" s="672">
        <f t="shared" si="9"/>
        <v>0</v>
      </c>
      <c r="I22" s="261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616"/>
      <c r="U22" s="608"/>
    </row>
    <row r="23" spans="1:26" ht="15.75" customHeight="1">
      <c r="A23" s="17"/>
      <c r="B23" s="639" t="s">
        <v>58</v>
      </c>
      <c r="C23" s="635" t="s">
        <v>59</v>
      </c>
      <c r="D23" s="644"/>
      <c r="E23" s="657"/>
      <c r="F23" s="663">
        <v>20000</v>
      </c>
      <c r="G23" s="671">
        <f t="shared" si="8"/>
        <v>0</v>
      </c>
      <c r="H23" s="672">
        <f t="shared" si="9"/>
        <v>0</v>
      </c>
      <c r="I23" s="261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</row>
    <row r="24" spans="1:26" ht="15.75" customHeight="1">
      <c r="A24" s="17"/>
      <c r="B24" s="639" t="s">
        <v>60</v>
      </c>
      <c r="C24" s="635" t="s">
        <v>61</v>
      </c>
      <c r="D24" s="644"/>
      <c r="E24" s="657"/>
      <c r="F24" s="663">
        <v>1000</v>
      </c>
      <c r="G24" s="671">
        <f t="shared" si="8"/>
        <v>0</v>
      </c>
      <c r="H24" s="672">
        <f t="shared" si="9"/>
        <v>0</v>
      </c>
      <c r="I24" s="261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</row>
    <row r="25" spans="1:26" ht="15.75" customHeight="1">
      <c r="A25" s="17"/>
      <c r="B25" s="639" t="s">
        <v>62</v>
      </c>
      <c r="C25" s="635" t="s">
        <v>63</v>
      </c>
      <c r="D25" s="645"/>
      <c r="E25" s="657"/>
      <c r="F25" s="663">
        <v>10000</v>
      </c>
      <c r="G25" s="673">
        <f t="shared" si="8"/>
        <v>0</v>
      </c>
      <c r="H25" s="674">
        <f t="shared" si="9"/>
        <v>0</v>
      </c>
      <c r="I25" s="261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</row>
    <row r="26" spans="1:26" ht="15.75" customHeight="1">
      <c r="A26" s="17"/>
      <c r="B26" s="639" t="s">
        <v>64</v>
      </c>
      <c r="C26" s="635" t="s">
        <v>65</v>
      </c>
      <c r="D26" s="646" t="s">
        <v>66</v>
      </c>
      <c r="E26" s="657"/>
      <c r="F26" s="663">
        <v>15000</v>
      </c>
      <c r="G26" s="315">
        <f t="shared" si="8"/>
        <v>0</v>
      </c>
      <c r="H26" s="316">
        <f t="shared" si="9"/>
        <v>0</v>
      </c>
      <c r="I26" s="261"/>
      <c r="J26" s="262"/>
      <c r="K26" s="262"/>
      <c r="L26" s="262"/>
      <c r="M26" s="262"/>
      <c r="N26" s="262"/>
      <c r="O26" s="262"/>
      <c r="P26" s="262"/>
      <c r="Q26" s="264"/>
      <c r="R26" s="262"/>
      <c r="S26" s="262"/>
      <c r="T26" s="262"/>
    </row>
    <row r="27" spans="1:26" ht="15.75" customHeight="1">
      <c r="A27" s="7"/>
      <c r="B27" s="639" t="s">
        <v>67</v>
      </c>
      <c r="C27" s="636" t="s">
        <v>68</v>
      </c>
      <c r="D27" s="647"/>
      <c r="E27" s="658"/>
      <c r="F27" s="663">
        <v>5000</v>
      </c>
      <c r="G27" s="315">
        <f t="shared" si="8"/>
        <v>0</v>
      </c>
      <c r="H27" s="316">
        <f t="shared" si="9"/>
        <v>0</v>
      </c>
      <c r="I27" s="267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1:26" ht="15.75" customHeight="1" thickBot="1">
      <c r="A28" s="628"/>
      <c r="B28" s="640" t="s">
        <v>213</v>
      </c>
      <c r="C28" s="637" t="s">
        <v>214</v>
      </c>
      <c r="D28" s="648"/>
      <c r="E28" s="629"/>
      <c r="F28" s="663">
        <v>50000</v>
      </c>
      <c r="G28" s="166">
        <f t="shared" ref="G28" si="10">H28/F28*1</f>
        <v>0</v>
      </c>
      <c r="H28" s="167">
        <f t="shared" ref="H28" si="11">I28+J28+K28+L28+M28+N28+O28+P28+Q28+R28+S28+T28</f>
        <v>0</v>
      </c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630"/>
    </row>
    <row r="29" spans="1:26" ht="16.5" customHeight="1" thickBot="1">
      <c r="A29" s="17"/>
      <c r="B29" s="579"/>
      <c r="C29" s="633"/>
      <c r="D29" s="642"/>
      <c r="E29" s="659"/>
      <c r="F29" s="664">
        <f>SUM(F21:F28)</f>
        <v>141000</v>
      </c>
      <c r="G29" s="667"/>
      <c r="H29" s="668">
        <f>SUM(H21:H27)</f>
        <v>0</v>
      </c>
      <c r="I29" s="269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1"/>
    </row>
    <row r="30" spans="1:26" ht="16.5" customHeight="1" thickBot="1">
      <c r="A30" s="21" t="s">
        <v>69</v>
      </c>
      <c r="B30" s="580"/>
      <c r="C30" s="272" t="s">
        <v>70</v>
      </c>
      <c r="D30" s="273"/>
      <c r="E30" s="274"/>
      <c r="F30" s="661"/>
      <c r="G30" s="276"/>
      <c r="H30" s="277"/>
      <c r="I30" s="278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80"/>
    </row>
    <row r="31" spans="1:26" ht="15.75" customHeight="1">
      <c r="A31" s="17"/>
      <c r="B31" s="581" t="s">
        <v>71</v>
      </c>
      <c r="C31" s="252" t="s">
        <v>72</v>
      </c>
      <c r="D31" s="281"/>
      <c r="E31" s="282">
        <v>12000</v>
      </c>
      <c r="F31" s="283">
        <v>144000</v>
      </c>
      <c r="G31" s="253">
        <f t="shared" ref="G31:G39" si="12">H31/F31*1</f>
        <v>0</v>
      </c>
      <c r="H31" s="254">
        <f t="shared" ref="H31:H39" si="13">I31+J31+K31+L31+M31+N31+O31+P31+Q31+R31+S31+T31</f>
        <v>0</v>
      </c>
      <c r="I31" s="255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621"/>
      <c r="U31" s="608"/>
    </row>
    <row r="32" spans="1:26" ht="15.75" customHeight="1">
      <c r="A32" s="17"/>
      <c r="B32" s="582" t="s">
        <v>73</v>
      </c>
      <c r="C32" s="257" t="s">
        <v>74</v>
      </c>
      <c r="D32" s="263"/>
      <c r="E32" s="284"/>
      <c r="F32" s="285">
        <v>5000</v>
      </c>
      <c r="G32" s="259">
        <f t="shared" si="12"/>
        <v>0</v>
      </c>
      <c r="H32" s="260">
        <f t="shared" si="13"/>
        <v>0</v>
      </c>
      <c r="I32" s="261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616"/>
      <c r="U32" s="608"/>
    </row>
    <row r="33" spans="1:25" ht="15.75" customHeight="1">
      <c r="A33" s="17"/>
      <c r="B33" s="582" t="s">
        <v>75</v>
      </c>
      <c r="C33" s="257" t="s">
        <v>76</v>
      </c>
      <c r="D33" s="263"/>
      <c r="E33" s="284"/>
      <c r="F33" s="173">
        <v>6000</v>
      </c>
      <c r="G33" s="259">
        <f t="shared" si="12"/>
        <v>0</v>
      </c>
      <c r="H33" s="260">
        <f t="shared" si="13"/>
        <v>0</v>
      </c>
      <c r="I33" s="261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616"/>
      <c r="U33" s="608"/>
    </row>
    <row r="34" spans="1:25" ht="15.75" customHeight="1">
      <c r="A34" s="17"/>
      <c r="B34" s="582" t="s">
        <v>77</v>
      </c>
      <c r="C34" s="257" t="s">
        <v>78</v>
      </c>
      <c r="D34" s="263"/>
      <c r="E34" s="284"/>
      <c r="F34" s="173">
        <v>3000</v>
      </c>
      <c r="G34" s="259">
        <f t="shared" si="12"/>
        <v>0</v>
      </c>
      <c r="H34" s="260">
        <f t="shared" si="13"/>
        <v>0</v>
      </c>
      <c r="I34" s="261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616"/>
      <c r="U34" s="608"/>
    </row>
    <row r="35" spans="1:25" ht="15.75" customHeight="1">
      <c r="A35" s="17"/>
      <c r="B35" s="582" t="s">
        <v>79</v>
      </c>
      <c r="C35" s="257" t="s">
        <v>80</v>
      </c>
      <c r="D35" s="263"/>
      <c r="E35" s="284"/>
      <c r="F35" s="173">
        <v>2000</v>
      </c>
      <c r="G35" s="259">
        <f t="shared" si="12"/>
        <v>0</v>
      </c>
      <c r="H35" s="260">
        <f t="shared" si="13"/>
        <v>0</v>
      </c>
      <c r="I35" s="261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616"/>
      <c r="U35" s="608"/>
    </row>
    <row r="36" spans="1:25" ht="15.75" customHeight="1">
      <c r="A36" s="17"/>
      <c r="B36" s="582" t="s">
        <v>81</v>
      </c>
      <c r="C36" s="286" t="s">
        <v>82</v>
      </c>
      <c r="D36" s="258"/>
      <c r="E36" s="287"/>
      <c r="F36" s="173">
        <v>16000</v>
      </c>
      <c r="G36" s="259">
        <f t="shared" si="12"/>
        <v>0</v>
      </c>
      <c r="H36" s="260">
        <f t="shared" si="13"/>
        <v>0</v>
      </c>
      <c r="I36" s="261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616"/>
      <c r="U36" s="608"/>
    </row>
    <row r="37" spans="1:25" ht="15.75" customHeight="1">
      <c r="A37" s="17"/>
      <c r="B37" s="582" t="s">
        <v>83</v>
      </c>
      <c r="C37" s="257" t="s">
        <v>84</v>
      </c>
      <c r="D37" s="263"/>
      <c r="E37" s="284">
        <v>11000</v>
      </c>
      <c r="F37" s="173">
        <v>132000</v>
      </c>
      <c r="G37" s="259">
        <f t="shared" si="12"/>
        <v>0</v>
      </c>
      <c r="H37" s="260">
        <f t="shared" si="13"/>
        <v>0</v>
      </c>
      <c r="I37" s="261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</row>
    <row r="38" spans="1:25" ht="15.75" customHeight="1">
      <c r="A38" s="17"/>
      <c r="B38" s="582" t="s">
        <v>85</v>
      </c>
      <c r="C38" s="257" t="s">
        <v>197</v>
      </c>
      <c r="D38" s="263"/>
      <c r="E38" s="284"/>
      <c r="F38" s="173">
        <v>40000</v>
      </c>
      <c r="G38" s="259">
        <f t="shared" si="12"/>
        <v>0</v>
      </c>
      <c r="H38" s="260">
        <f t="shared" si="13"/>
        <v>0</v>
      </c>
      <c r="I38" s="261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</row>
    <row r="39" spans="1:25" ht="15.75" customHeight="1">
      <c r="A39" s="17"/>
      <c r="B39" s="583" t="s">
        <v>86</v>
      </c>
      <c r="C39" s="288" t="s">
        <v>87</v>
      </c>
      <c r="D39" s="289"/>
      <c r="E39" s="290"/>
      <c r="F39" s="212">
        <v>5000</v>
      </c>
      <c r="G39" s="265">
        <f t="shared" si="12"/>
        <v>0</v>
      </c>
      <c r="H39" s="266">
        <f t="shared" si="13"/>
        <v>0</v>
      </c>
      <c r="I39" s="261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</row>
    <row r="40" spans="1:25" ht="16.5" customHeight="1" thickBot="1">
      <c r="A40" s="17"/>
      <c r="B40" s="584"/>
      <c r="C40" s="291"/>
      <c r="D40" s="292"/>
      <c r="E40" s="293"/>
      <c r="F40" s="275">
        <f>SUM(F31:F39)</f>
        <v>353000</v>
      </c>
      <c r="G40" s="294"/>
      <c r="H40" s="295">
        <f>SUM(H31:H39)</f>
        <v>0</v>
      </c>
      <c r="I40" s="278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</row>
    <row r="41" spans="1:25" ht="15.75" customHeight="1" thickBot="1">
      <c r="A41" s="22" t="s">
        <v>88</v>
      </c>
      <c r="B41" s="756"/>
      <c r="C41" s="297" t="s">
        <v>89</v>
      </c>
      <c r="D41" s="298"/>
      <c r="E41" s="299"/>
      <c r="F41" s="300"/>
      <c r="G41" s="301"/>
      <c r="H41" s="302"/>
      <c r="I41" s="303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608"/>
    </row>
    <row r="42" spans="1:25" ht="15.75" customHeight="1">
      <c r="A42" s="17"/>
      <c r="B42" s="757" t="s">
        <v>90</v>
      </c>
      <c r="C42" s="305" t="s">
        <v>91</v>
      </c>
      <c r="D42" s="306"/>
      <c r="E42" s="307"/>
      <c r="F42" s="308">
        <v>100000</v>
      </c>
      <c r="G42" s="309">
        <f t="shared" ref="G42:G46" si="14">H42/F42*1</f>
        <v>0</v>
      </c>
      <c r="H42" s="310">
        <f t="shared" ref="H42:H46" si="15">I42+J42+K42+L42+M42+N42+O42+P42+Q42+R42+S42+T42</f>
        <v>0</v>
      </c>
      <c r="I42" s="261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616"/>
      <c r="U42" s="608"/>
    </row>
    <row r="43" spans="1:25" ht="15.75" customHeight="1">
      <c r="A43" s="17"/>
      <c r="B43" s="758" t="s">
        <v>92</v>
      </c>
      <c r="C43" s="311" t="s">
        <v>93</v>
      </c>
      <c r="D43" s="312"/>
      <c r="E43" s="313"/>
      <c r="F43" s="314">
        <v>50000</v>
      </c>
      <c r="G43" s="315">
        <f t="shared" si="14"/>
        <v>0</v>
      </c>
      <c r="H43" s="316">
        <f t="shared" si="15"/>
        <v>0</v>
      </c>
      <c r="I43" s="261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</row>
    <row r="44" spans="1:25" s="158" customFormat="1" ht="15.75" customHeight="1">
      <c r="A44" s="157"/>
      <c r="B44" s="758" t="s">
        <v>94</v>
      </c>
      <c r="C44" s="311" t="s">
        <v>207</v>
      </c>
      <c r="D44" s="317"/>
      <c r="E44" s="318" t="s">
        <v>95</v>
      </c>
      <c r="F44" s="314">
        <v>30000</v>
      </c>
      <c r="G44" s="315">
        <f t="shared" si="14"/>
        <v>0</v>
      </c>
      <c r="H44" s="316">
        <f t="shared" si="15"/>
        <v>0</v>
      </c>
      <c r="I44" s="261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604"/>
      <c r="V44" s="170"/>
      <c r="W44" s="170"/>
      <c r="X44" s="170"/>
      <c r="Y44" s="170"/>
    </row>
    <row r="45" spans="1:25" ht="15.75" customHeight="1">
      <c r="A45" s="17"/>
      <c r="B45" s="758" t="s">
        <v>96</v>
      </c>
      <c r="C45" s="311" t="s">
        <v>97</v>
      </c>
      <c r="D45" s="312"/>
      <c r="E45" s="318"/>
      <c r="F45" s="314">
        <v>16000</v>
      </c>
      <c r="G45" s="315">
        <f t="shared" si="14"/>
        <v>0</v>
      </c>
      <c r="H45" s="316">
        <f t="shared" si="15"/>
        <v>0</v>
      </c>
      <c r="I45" s="261"/>
      <c r="J45" s="262"/>
      <c r="K45" s="262"/>
      <c r="L45" s="262"/>
      <c r="N45" s="262"/>
      <c r="O45" s="262"/>
      <c r="P45" s="262"/>
      <c r="Q45" s="262"/>
      <c r="R45" s="262"/>
      <c r="S45" s="262"/>
      <c r="T45" s="262"/>
    </row>
    <row r="46" spans="1:25" ht="15.75" customHeight="1">
      <c r="A46" s="17"/>
      <c r="B46" s="759" t="s">
        <v>98</v>
      </c>
      <c r="C46" s="311" t="s">
        <v>99</v>
      </c>
      <c r="D46" s="317"/>
      <c r="E46" s="319"/>
      <c r="F46" s="314">
        <v>34000</v>
      </c>
      <c r="G46" s="315">
        <f t="shared" si="14"/>
        <v>0</v>
      </c>
      <c r="H46" s="316">
        <f t="shared" si="15"/>
        <v>0</v>
      </c>
      <c r="I46" s="261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</row>
    <row r="47" spans="1:25" s="172" customFormat="1" ht="15.75" customHeight="1" thickBot="1">
      <c r="A47" s="171"/>
      <c r="B47" s="760" t="s">
        <v>202</v>
      </c>
      <c r="C47" s="320" t="s">
        <v>203</v>
      </c>
      <c r="D47" s="321"/>
      <c r="E47" s="322"/>
      <c r="F47" s="733">
        <v>10000</v>
      </c>
      <c r="G47" s="315">
        <f t="shared" ref="G47" si="16">H47/F47*1</f>
        <v>0</v>
      </c>
      <c r="H47" s="316">
        <f t="shared" ref="H47" si="17">I47+J47+K47+L47+M47+N47+O47+P47+Q47+R47+S47+T47</f>
        <v>0</v>
      </c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608"/>
      <c r="V47" s="324"/>
      <c r="W47" s="324"/>
      <c r="X47" s="324"/>
      <c r="Y47" s="324"/>
    </row>
    <row r="48" spans="1:25" ht="16.5" customHeight="1" thickBot="1">
      <c r="A48" s="17"/>
      <c r="B48" s="585"/>
      <c r="C48" s="325"/>
      <c r="D48" s="326"/>
      <c r="E48" s="327"/>
      <c r="F48" s="735">
        <f>SUM(F42:F47)</f>
        <v>240000</v>
      </c>
      <c r="G48" s="732"/>
      <c r="H48" s="328">
        <f>SUM(H42:H46)</f>
        <v>0</v>
      </c>
      <c r="I48" s="329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</row>
    <row r="49" spans="1:26" ht="15.75" customHeight="1" thickBot="1">
      <c r="A49" s="23" t="s">
        <v>100</v>
      </c>
      <c r="B49" s="586"/>
      <c r="C49" s="331" t="s">
        <v>101</v>
      </c>
      <c r="D49" s="332"/>
      <c r="E49" s="333"/>
      <c r="F49" s="734"/>
      <c r="G49" s="334"/>
      <c r="H49" s="335"/>
      <c r="I49" s="336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</row>
    <row r="50" spans="1:26" s="158" customFormat="1" ht="16.5" customHeight="1" thickBot="1">
      <c r="A50" s="159"/>
      <c r="B50" s="587" t="s">
        <v>102</v>
      </c>
      <c r="C50" s="338" t="s">
        <v>206</v>
      </c>
      <c r="D50" s="339"/>
      <c r="E50" s="340"/>
      <c r="F50" s="341">
        <v>140000</v>
      </c>
      <c r="G50" s="342">
        <f>H50/F50*1</f>
        <v>0</v>
      </c>
      <c r="H50" s="343">
        <f>I50+J50+K50+L50+M50+N50+O50+P50+Q50+R50+S50+T50</f>
        <v>0</v>
      </c>
      <c r="I50" s="344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6"/>
      <c r="U50" s="604"/>
      <c r="V50" s="170"/>
      <c r="W50" s="170"/>
      <c r="X50" s="170"/>
      <c r="Y50" s="170"/>
    </row>
    <row r="51" spans="1:26" ht="15.75" customHeight="1">
      <c r="A51" s="24" t="s">
        <v>103</v>
      </c>
      <c r="B51" s="588"/>
      <c r="C51" s="347" t="s">
        <v>216</v>
      </c>
      <c r="D51" s="348"/>
      <c r="E51" s="349"/>
      <c r="F51" s="350"/>
      <c r="G51" s="351"/>
      <c r="H51" s="352"/>
      <c r="I51" s="353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5"/>
    </row>
    <row r="52" spans="1:26" ht="15" customHeight="1">
      <c r="A52" s="25"/>
      <c r="B52" s="589" t="s">
        <v>104</v>
      </c>
      <c r="C52" s="356" t="s">
        <v>105</v>
      </c>
      <c r="D52" s="357"/>
      <c r="E52" s="282"/>
      <c r="F52" s="358">
        <v>200000</v>
      </c>
      <c r="G52" s="253">
        <f t="shared" ref="G52:G57" si="18">H52/F52*1</f>
        <v>0</v>
      </c>
      <c r="H52" s="254">
        <f t="shared" ref="H52:H57" si="19">I52+J52+K52+L52+M52+N52+O52+P52+Q52+R52+S52+T52</f>
        <v>0</v>
      </c>
      <c r="I52" s="255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</row>
    <row r="53" spans="1:26" s="158" customFormat="1" ht="15.75" customHeight="1">
      <c r="A53" s="157"/>
      <c r="B53" s="590" t="s">
        <v>106</v>
      </c>
      <c r="C53" s="257" t="s">
        <v>217</v>
      </c>
      <c r="D53" s="258"/>
      <c r="E53" s="282"/>
      <c r="F53" s="237">
        <v>20000</v>
      </c>
      <c r="G53" s="259">
        <f t="shared" si="18"/>
        <v>0</v>
      </c>
      <c r="H53" s="260">
        <f t="shared" si="19"/>
        <v>0</v>
      </c>
      <c r="I53" s="255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621"/>
      <c r="U53" s="618"/>
      <c r="V53" s="170"/>
      <c r="W53" s="170"/>
      <c r="X53" s="170"/>
      <c r="Y53" s="170"/>
    </row>
    <row r="54" spans="1:26" s="158" customFormat="1" ht="15.75" customHeight="1">
      <c r="A54" s="157"/>
      <c r="B54" s="590" t="s">
        <v>107</v>
      </c>
      <c r="C54" s="257" t="s">
        <v>221</v>
      </c>
      <c r="D54" s="258"/>
      <c r="E54" s="715"/>
      <c r="F54" s="237">
        <v>227000</v>
      </c>
      <c r="G54" s="259">
        <f t="shared" ref="G54" si="20">H54/F54*1</f>
        <v>0</v>
      </c>
      <c r="H54" s="260">
        <f t="shared" ref="H54" si="21">I54+J54+K54+L54+M54+N54+O54+P54+Q54+R54+S54+T54</f>
        <v>0</v>
      </c>
      <c r="I54" s="716"/>
      <c r="J54" s="717"/>
      <c r="K54" s="717"/>
      <c r="L54" s="717"/>
      <c r="M54" s="717"/>
      <c r="N54" s="717"/>
      <c r="O54" s="717"/>
      <c r="P54" s="717"/>
      <c r="Q54" s="717"/>
      <c r="R54" s="717"/>
      <c r="S54" s="717"/>
      <c r="T54" s="619"/>
      <c r="U54" s="618"/>
      <c r="V54" s="170"/>
      <c r="W54" s="170"/>
      <c r="X54" s="170"/>
      <c r="Y54" s="170"/>
    </row>
    <row r="55" spans="1:26" s="158" customFormat="1" ht="15.75" customHeight="1">
      <c r="A55" s="157"/>
      <c r="B55" s="590" t="s">
        <v>198</v>
      </c>
      <c r="C55" s="257" t="s">
        <v>222</v>
      </c>
      <c r="D55" s="258"/>
      <c r="E55" s="715"/>
      <c r="F55" s="237">
        <v>680000</v>
      </c>
      <c r="G55" s="259">
        <f t="shared" ref="G55" si="22">H55/F55*1</f>
        <v>0</v>
      </c>
      <c r="H55" s="260">
        <f t="shared" ref="H55" si="23">I55+J55+K55+L55+M55+N55+O55+P55+Q55+R55+S55+T55</f>
        <v>0</v>
      </c>
      <c r="I55" s="716"/>
      <c r="J55" s="717"/>
      <c r="K55" s="717"/>
      <c r="L55" s="717"/>
      <c r="M55" s="717"/>
      <c r="N55" s="717"/>
      <c r="O55" s="717"/>
      <c r="P55" s="717"/>
      <c r="Q55" s="717"/>
      <c r="R55" s="717"/>
      <c r="S55" s="717"/>
      <c r="T55" s="619"/>
      <c r="U55" s="618"/>
      <c r="V55" s="170"/>
      <c r="W55" s="170"/>
      <c r="X55" s="170"/>
      <c r="Y55" s="170"/>
    </row>
    <row r="56" spans="1:26" s="158" customFormat="1" ht="15.75" customHeight="1">
      <c r="A56" s="157"/>
      <c r="B56" s="590" t="s">
        <v>218</v>
      </c>
      <c r="C56" s="257" t="s">
        <v>223</v>
      </c>
      <c r="D56" s="258"/>
      <c r="E56" s="282"/>
      <c r="F56" s="237">
        <v>260000</v>
      </c>
      <c r="G56" s="259">
        <f t="shared" si="18"/>
        <v>0</v>
      </c>
      <c r="H56" s="260">
        <f t="shared" si="19"/>
        <v>0</v>
      </c>
      <c r="I56" s="255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621"/>
      <c r="U56" s="618"/>
      <c r="V56" s="184"/>
      <c r="W56" s="184"/>
      <c r="X56" s="184"/>
      <c r="Y56" s="184"/>
      <c r="Z56" s="160"/>
    </row>
    <row r="57" spans="1:26" ht="15.75" customHeight="1">
      <c r="A57" s="25"/>
      <c r="B57" s="590" t="s">
        <v>219</v>
      </c>
      <c r="C57" s="288" t="s">
        <v>108</v>
      </c>
      <c r="D57" s="359"/>
      <c r="E57" s="360"/>
      <c r="F57" s="239">
        <v>500000</v>
      </c>
      <c r="G57" s="265">
        <f t="shared" si="18"/>
        <v>0</v>
      </c>
      <c r="H57" s="266">
        <f t="shared" si="19"/>
        <v>0</v>
      </c>
      <c r="I57" s="267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622"/>
      <c r="U57" s="608"/>
    </row>
    <row r="58" spans="1:26" ht="16.5" customHeight="1">
      <c r="A58" s="25"/>
      <c r="B58" s="591"/>
      <c r="C58" s="361"/>
      <c r="D58" s="362"/>
      <c r="E58" s="363"/>
      <c r="F58" s="364">
        <f>SUM(F52:F57)</f>
        <v>1887000</v>
      </c>
      <c r="G58" s="365"/>
      <c r="H58" s="366">
        <f>SUM(H52:H57)</f>
        <v>0</v>
      </c>
      <c r="I58" s="367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9"/>
    </row>
    <row r="59" spans="1:26" ht="15.75" customHeight="1">
      <c r="A59" s="27" t="s">
        <v>109</v>
      </c>
      <c r="B59" s="592"/>
      <c r="C59" s="370" t="s">
        <v>110</v>
      </c>
      <c r="D59" s="371"/>
      <c r="E59" s="372"/>
      <c r="F59" s="373"/>
      <c r="G59" s="374"/>
      <c r="H59" s="375"/>
      <c r="I59" s="376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</row>
    <row r="60" spans="1:26" ht="15.75" customHeight="1">
      <c r="A60" s="25"/>
      <c r="B60" s="593" t="s">
        <v>111</v>
      </c>
      <c r="C60" s="378" t="s">
        <v>112</v>
      </c>
      <c r="D60" s="379"/>
      <c r="E60" s="380">
        <v>5000</v>
      </c>
      <c r="F60" s="381">
        <v>60000</v>
      </c>
      <c r="G60" s="253">
        <f t="shared" ref="G60:G65" si="24">H60/F60*1</f>
        <v>0</v>
      </c>
      <c r="H60" s="254">
        <f t="shared" ref="H60:H64" si="25">I60+J60+K60+L60+M60+N60+O60+P60+Q60+R60+S60+T60</f>
        <v>0</v>
      </c>
      <c r="I60" s="261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616"/>
      <c r="U60" s="608"/>
    </row>
    <row r="61" spans="1:26" ht="15.75" customHeight="1">
      <c r="A61" s="25"/>
      <c r="B61" s="594" t="s">
        <v>113</v>
      </c>
      <c r="C61" s="382" t="s">
        <v>226</v>
      </c>
      <c r="D61" s="383"/>
      <c r="E61" s="384"/>
      <c r="F61" s="238">
        <v>500000</v>
      </c>
      <c r="G61" s="259">
        <f t="shared" si="24"/>
        <v>0</v>
      </c>
      <c r="H61" s="260">
        <f t="shared" si="25"/>
        <v>0</v>
      </c>
      <c r="I61" s="261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</row>
    <row r="62" spans="1:26" ht="15.75" customHeight="1">
      <c r="A62" s="25"/>
      <c r="B62" s="594" t="s">
        <v>114</v>
      </c>
      <c r="C62" s="385" t="s">
        <v>115</v>
      </c>
      <c r="D62" s="383"/>
      <c r="E62" s="386"/>
      <c r="F62" s="237">
        <v>10000</v>
      </c>
      <c r="G62" s="259">
        <f t="shared" si="24"/>
        <v>0</v>
      </c>
      <c r="H62" s="260">
        <f t="shared" si="25"/>
        <v>0</v>
      </c>
      <c r="I62" s="261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</row>
    <row r="63" spans="1:26" ht="15.75" customHeight="1">
      <c r="A63" s="25"/>
      <c r="B63" s="594" t="s">
        <v>116</v>
      </c>
      <c r="C63" s="385" t="s">
        <v>117</v>
      </c>
      <c r="D63" s="383"/>
      <c r="E63" s="386"/>
      <c r="F63" s="173">
        <v>20000</v>
      </c>
      <c r="G63" s="259">
        <f t="shared" si="24"/>
        <v>0</v>
      </c>
      <c r="H63" s="260">
        <f t="shared" si="25"/>
        <v>0</v>
      </c>
      <c r="I63" s="261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</row>
    <row r="64" spans="1:26" ht="15.75" customHeight="1">
      <c r="A64" s="25"/>
      <c r="B64" s="594" t="s">
        <v>118</v>
      </c>
      <c r="C64" s="257" t="s">
        <v>119</v>
      </c>
      <c r="D64" s="263"/>
      <c r="E64" s="386">
        <v>3000</v>
      </c>
      <c r="F64" s="173">
        <v>36000</v>
      </c>
      <c r="G64" s="259">
        <f t="shared" si="24"/>
        <v>0</v>
      </c>
      <c r="H64" s="260">
        <f t="shared" si="25"/>
        <v>0</v>
      </c>
      <c r="I64" s="261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617"/>
      <c r="U64" s="608"/>
    </row>
    <row r="65" spans="1:26" ht="15.75" customHeight="1">
      <c r="A65" s="25"/>
      <c r="B65" s="594" t="s">
        <v>120</v>
      </c>
      <c r="C65" s="257" t="s">
        <v>205</v>
      </c>
      <c r="D65" s="263"/>
      <c r="E65" s="386"/>
      <c r="F65" s="173">
        <v>1100000</v>
      </c>
      <c r="G65" s="259">
        <f t="shared" si="24"/>
        <v>0</v>
      </c>
      <c r="H65" s="260">
        <f>I65+J65+K65+L65+M65+N65+O65+P65+Q65+R65+S65+T66</f>
        <v>0</v>
      </c>
      <c r="I65" s="261"/>
      <c r="J65" s="262"/>
      <c r="K65" s="262"/>
      <c r="L65" s="262"/>
      <c r="M65" s="262"/>
      <c r="N65" s="262"/>
      <c r="O65" s="262"/>
      <c r="P65" s="262"/>
      <c r="Q65" s="262"/>
      <c r="R65" s="262"/>
      <c r="S65" s="609"/>
      <c r="T65" s="620"/>
      <c r="U65" s="618"/>
    </row>
    <row r="66" spans="1:26" ht="15.75" customHeight="1" thickBot="1">
      <c r="A66" s="25"/>
      <c r="B66" s="595" t="s">
        <v>121</v>
      </c>
      <c r="C66" s="288" t="s">
        <v>122</v>
      </c>
      <c r="D66" s="289"/>
      <c r="E66" s="387"/>
      <c r="F66" s="173">
        <v>400000</v>
      </c>
      <c r="G66" s="259">
        <f t="shared" ref="G66" si="26">H66/F66*1</f>
        <v>0</v>
      </c>
      <c r="H66" s="260">
        <f>I66+J66+K66+L66+M66+N66+O66+P66+Q66+R66+S66+T67</f>
        <v>0</v>
      </c>
      <c r="I66" s="261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619"/>
      <c r="U66" s="618"/>
    </row>
    <row r="67" spans="1:26" ht="16.5" customHeight="1" thickBot="1">
      <c r="A67" s="25"/>
      <c r="B67" s="596"/>
      <c r="C67" s="388"/>
      <c r="D67" s="389"/>
      <c r="E67" s="390"/>
      <c r="F67" s="391">
        <f>SUM(F60:F66)</f>
        <v>2126000</v>
      </c>
      <c r="G67" s="392"/>
      <c r="H67" s="393">
        <f>SUM(H60:H66)</f>
        <v>0</v>
      </c>
      <c r="I67" s="394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</row>
    <row r="68" spans="1:26" ht="15.75" customHeight="1" thickBot="1">
      <c r="A68" s="29" t="s">
        <v>123</v>
      </c>
      <c r="B68" s="751"/>
      <c r="C68" s="396" t="s">
        <v>124</v>
      </c>
      <c r="D68" s="397"/>
      <c r="E68" s="398"/>
      <c r="F68" s="399"/>
      <c r="G68" s="400"/>
      <c r="H68" s="401"/>
      <c r="I68" s="402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</row>
    <row r="69" spans="1:26" ht="15.75" customHeight="1">
      <c r="A69" s="25"/>
      <c r="B69" s="753" t="s">
        <v>125</v>
      </c>
      <c r="C69" s="749" t="s">
        <v>126</v>
      </c>
      <c r="D69" s="728"/>
      <c r="E69" s="725"/>
      <c r="F69" s="721">
        <v>2200000</v>
      </c>
      <c r="G69" s="719">
        <f t="shared" ref="G69:G71" si="27">H69/F69*1</f>
        <v>0</v>
      </c>
      <c r="H69" s="310">
        <f t="shared" ref="H69:H71" si="28">I69+J69+K69+L69+M69+N69+O69+P69+Q69+R69+S69+T69</f>
        <v>0</v>
      </c>
      <c r="I69" s="261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</row>
    <row r="70" spans="1:26" ht="15.75" customHeight="1">
      <c r="A70" s="25"/>
      <c r="B70" s="754" t="s">
        <v>127</v>
      </c>
      <c r="C70" s="729" t="s">
        <v>128</v>
      </c>
      <c r="D70" s="404"/>
      <c r="E70" s="726"/>
      <c r="F70" s="722">
        <v>900000</v>
      </c>
      <c r="G70" s="718">
        <f t="shared" si="27"/>
        <v>0</v>
      </c>
      <c r="H70" s="316">
        <f t="shared" si="28"/>
        <v>0</v>
      </c>
      <c r="I70" s="261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</row>
    <row r="71" spans="1:26" ht="15.75" customHeight="1">
      <c r="A71" s="25"/>
      <c r="B71" s="754" t="s">
        <v>129</v>
      </c>
      <c r="C71" s="730" t="s">
        <v>215</v>
      </c>
      <c r="D71" s="404"/>
      <c r="E71" s="714"/>
      <c r="F71" s="723">
        <v>1000000</v>
      </c>
      <c r="G71" s="718">
        <f t="shared" si="27"/>
        <v>0</v>
      </c>
      <c r="H71" s="316">
        <f t="shared" si="28"/>
        <v>0</v>
      </c>
      <c r="I71" s="261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</row>
    <row r="72" spans="1:26" ht="15.75" customHeight="1">
      <c r="A72" s="25"/>
      <c r="B72" s="754" t="s">
        <v>204</v>
      </c>
      <c r="C72" s="731" t="s">
        <v>220</v>
      </c>
      <c r="D72" s="713"/>
      <c r="E72" s="727"/>
      <c r="F72" s="663">
        <v>820000</v>
      </c>
      <c r="G72" s="718">
        <f t="shared" ref="G72" si="29">H72/F72*1</f>
        <v>0</v>
      </c>
      <c r="H72" s="316">
        <f t="shared" ref="H72" si="30">I72+J72+K72+L72+M72+N72+O72+P72+Q72+R72+S72+T72</f>
        <v>0</v>
      </c>
      <c r="I72" s="168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1:26" s="170" customFormat="1" ht="15.75" customHeight="1" thickBot="1">
      <c r="A73" s="163"/>
      <c r="B73" s="755" t="s">
        <v>224</v>
      </c>
      <c r="C73" s="750" t="s">
        <v>200</v>
      </c>
      <c r="D73" s="164"/>
      <c r="E73" s="165"/>
      <c r="F73" s="724">
        <v>110000</v>
      </c>
      <c r="G73" s="720">
        <f t="shared" ref="G73" si="31">H73/F73*1</f>
        <v>0</v>
      </c>
      <c r="H73" s="167">
        <f t="shared" ref="H73" si="32">I73+J73+K73+L73+M73+N73+O73+P73+Q73+R73+S73+T73</f>
        <v>0</v>
      </c>
      <c r="I73" s="168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604"/>
    </row>
    <row r="74" spans="1:26" ht="16.5" customHeight="1" thickBot="1">
      <c r="A74" s="25"/>
      <c r="B74" s="752"/>
      <c r="C74" s="405"/>
      <c r="D74" s="406"/>
      <c r="E74" s="407"/>
      <c r="F74" s="408">
        <f>SUM(F69:F73)</f>
        <v>5030000</v>
      </c>
      <c r="G74" s="409"/>
      <c r="H74" s="410"/>
      <c r="I74" s="411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</row>
    <row r="75" spans="1:26" ht="16.5" customHeight="1" thickBot="1">
      <c r="A75" s="30" t="s">
        <v>130</v>
      </c>
      <c r="B75" s="414"/>
      <c r="C75" s="413" t="s">
        <v>199</v>
      </c>
      <c r="D75" s="414"/>
      <c r="E75" s="415"/>
      <c r="F75" s="416">
        <v>31000</v>
      </c>
      <c r="G75" s="417"/>
      <c r="H75" s="418"/>
      <c r="I75" s="419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</row>
    <row r="76" spans="1:26" ht="24" customHeight="1">
      <c r="A76" s="812" t="s">
        <v>131</v>
      </c>
      <c r="B76" s="813"/>
      <c r="C76" s="814"/>
      <c r="D76" s="421"/>
      <c r="E76" s="422"/>
      <c r="F76" s="423">
        <f>F74+F67+F58+F50+F48+F40+F29+F19+F75</f>
        <v>13278000</v>
      </c>
      <c r="G76" s="424"/>
      <c r="H76" s="425">
        <f>I76+J76+K76+L76+M76+N76+O76+P76+Q76+R76+S76+T76</f>
        <v>0</v>
      </c>
      <c r="I76" s="426">
        <f t="shared" ref="I76:T76" si="33">SUM(I6:I75)</f>
        <v>0</v>
      </c>
      <c r="J76" s="427">
        <f t="shared" si="33"/>
        <v>0</v>
      </c>
      <c r="K76" s="427">
        <f t="shared" si="33"/>
        <v>0</v>
      </c>
      <c r="L76" s="427">
        <f t="shared" si="33"/>
        <v>0</v>
      </c>
      <c r="M76" s="427">
        <f t="shared" si="33"/>
        <v>0</v>
      </c>
      <c r="N76" s="427">
        <f t="shared" si="33"/>
        <v>0</v>
      </c>
      <c r="O76" s="427">
        <f t="shared" si="33"/>
        <v>0</v>
      </c>
      <c r="P76" s="427">
        <f t="shared" si="33"/>
        <v>0</v>
      </c>
      <c r="Q76" s="427">
        <f t="shared" si="33"/>
        <v>0</v>
      </c>
      <c r="R76" s="427">
        <f t="shared" si="33"/>
        <v>0</v>
      </c>
      <c r="S76" s="427">
        <f t="shared" si="33"/>
        <v>0</v>
      </c>
      <c r="T76" s="427">
        <f t="shared" si="33"/>
        <v>0</v>
      </c>
      <c r="U76" s="175"/>
      <c r="V76" s="428"/>
      <c r="W76" s="428"/>
      <c r="X76" s="428"/>
      <c r="Y76" s="428"/>
      <c r="Z76" s="31"/>
    </row>
    <row r="77" spans="1:26" ht="18" customHeight="1">
      <c r="A77" s="32"/>
      <c r="B77" s="597"/>
      <c r="C77" s="429"/>
      <c r="D77" s="430"/>
      <c r="E77" s="431"/>
      <c r="F77" s="432"/>
      <c r="G77" s="433"/>
      <c r="H77" s="434"/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</row>
    <row r="78" spans="1:26" ht="18.75" customHeight="1">
      <c r="A78" s="17"/>
      <c r="B78" s="598"/>
      <c r="C78" s="436"/>
      <c r="D78" s="437"/>
      <c r="E78" s="438"/>
      <c r="F78" s="439"/>
      <c r="G78" s="184"/>
      <c r="H78" s="603">
        <f>F76-H76</f>
        <v>13278000</v>
      </c>
      <c r="I78" s="175"/>
      <c r="J78" s="175"/>
      <c r="K78" s="175"/>
      <c r="L78" s="175"/>
      <c r="M78" s="175"/>
      <c r="N78" s="175"/>
      <c r="O78" s="441"/>
      <c r="P78" s="175"/>
      <c r="Q78" s="175"/>
      <c r="R78" s="175"/>
      <c r="S78" s="175"/>
      <c r="T78" s="175"/>
    </row>
    <row r="79" spans="1:26" ht="18.75" customHeight="1">
      <c r="A79" s="34"/>
      <c r="B79" s="599"/>
      <c r="C79" s="442"/>
      <c r="D79" s="443"/>
      <c r="E79" s="444"/>
      <c r="F79" s="445"/>
      <c r="G79" s="446"/>
      <c r="H79" s="447"/>
      <c r="I79" s="448"/>
      <c r="J79" s="448"/>
      <c r="K79" s="448"/>
      <c r="L79" s="448"/>
      <c r="M79" s="448"/>
      <c r="N79" s="448"/>
      <c r="O79" s="449"/>
      <c r="P79" s="448"/>
      <c r="Q79" s="448"/>
      <c r="R79" s="448"/>
      <c r="S79" s="448"/>
      <c r="T79" s="448"/>
      <c r="U79" s="498"/>
      <c r="V79" s="184"/>
      <c r="W79" s="184"/>
      <c r="X79" s="184"/>
      <c r="Y79" s="184"/>
      <c r="Z79" s="28"/>
    </row>
    <row r="80" spans="1:26" ht="15.75" customHeight="1">
      <c r="A80" s="35"/>
      <c r="B80" s="450"/>
      <c r="C80" s="450"/>
      <c r="D80" s="450"/>
      <c r="E80" s="450"/>
      <c r="F80" s="451"/>
      <c r="G80" s="450"/>
      <c r="H80" s="452"/>
      <c r="I80" s="453"/>
      <c r="J80" s="453"/>
      <c r="K80" s="453"/>
      <c r="L80" s="453"/>
      <c r="M80" s="453"/>
      <c r="N80" s="453"/>
      <c r="O80" s="453"/>
      <c r="P80" s="453"/>
      <c r="Q80" s="453"/>
      <c r="R80" s="453"/>
      <c r="S80" s="453"/>
      <c r="T80" s="453"/>
      <c r="U80" s="605"/>
      <c r="V80" s="450"/>
      <c r="W80" s="450"/>
      <c r="X80" s="450"/>
      <c r="Y80" s="450"/>
      <c r="Z80" s="35"/>
    </row>
    <row r="81" spans="1:26" ht="15.75" customHeight="1">
      <c r="A81" s="17"/>
      <c r="B81" s="598"/>
      <c r="C81" s="184"/>
      <c r="H81" s="440"/>
      <c r="I81" s="175"/>
      <c r="J81" s="175"/>
      <c r="K81" s="175"/>
      <c r="L81" s="175"/>
      <c r="M81" s="175"/>
      <c r="N81" s="175"/>
      <c r="O81" s="441"/>
      <c r="P81" s="175"/>
      <c r="Q81" s="175"/>
      <c r="R81" s="175"/>
      <c r="S81" s="175"/>
      <c r="T81" s="175"/>
    </row>
    <row r="82" spans="1:26" ht="15.75" customHeight="1">
      <c r="A82" s="17"/>
      <c r="B82" s="163"/>
      <c r="C82" s="184"/>
      <c r="H82" s="163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</row>
    <row r="83" spans="1:26" ht="15.75" customHeight="1">
      <c r="A83" s="17"/>
      <c r="B83" s="163"/>
      <c r="C83" s="184"/>
      <c r="H83" s="163"/>
      <c r="I83" s="441"/>
      <c r="J83" s="441"/>
      <c r="K83" s="441"/>
      <c r="L83" s="441"/>
      <c r="M83" s="441"/>
      <c r="N83" s="441"/>
      <c r="O83" s="441"/>
      <c r="P83" s="441"/>
      <c r="Q83" s="441"/>
      <c r="R83" s="441"/>
      <c r="S83" s="441"/>
      <c r="T83" s="441"/>
    </row>
    <row r="84" spans="1:26" ht="15.75" customHeight="1">
      <c r="A84" s="36"/>
      <c r="B84" s="454"/>
      <c r="C84" s="178"/>
      <c r="D84" s="178"/>
      <c r="E84" s="178"/>
      <c r="F84" s="178"/>
      <c r="G84" s="178"/>
      <c r="H84" s="454"/>
      <c r="I84" s="432"/>
      <c r="J84" s="432"/>
      <c r="K84" s="432"/>
      <c r="L84" s="432"/>
      <c r="M84" s="432"/>
      <c r="N84" s="432"/>
      <c r="O84" s="432"/>
      <c r="P84" s="432"/>
      <c r="Q84" s="432"/>
      <c r="R84" s="432"/>
      <c r="S84" s="432"/>
      <c r="T84" s="432"/>
      <c r="U84" s="605"/>
      <c r="V84" s="178"/>
      <c r="W84" s="178"/>
      <c r="X84" s="178"/>
      <c r="Y84" s="178"/>
      <c r="Z84" s="3"/>
    </row>
    <row r="85" spans="1:26" ht="15.75" customHeight="1">
      <c r="A85" s="17"/>
      <c r="B85" s="163"/>
      <c r="C85" s="184"/>
      <c r="H85" s="163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</row>
    <row r="86" spans="1:26" ht="30" customHeight="1">
      <c r="A86" s="17"/>
      <c r="B86" s="163"/>
      <c r="C86" s="184"/>
      <c r="H86" s="163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</row>
    <row r="87" spans="1:26" ht="15.75" customHeight="1">
      <c r="A87" s="17"/>
      <c r="B87" s="163"/>
      <c r="C87" s="184"/>
      <c r="H87" s="163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</row>
    <row r="88" spans="1:26" ht="15.75" customHeight="1">
      <c r="A88" s="17"/>
      <c r="B88" s="163"/>
      <c r="C88" s="184"/>
      <c r="H88" s="163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</row>
    <row r="89" spans="1:26" ht="15.75" customHeight="1">
      <c r="A89" s="17"/>
      <c r="B89" s="163"/>
      <c r="C89" s="184"/>
      <c r="H89" s="163"/>
      <c r="I89" s="441"/>
      <c r="J89" s="441"/>
      <c r="K89" s="441"/>
      <c r="L89" s="441"/>
      <c r="M89" s="441"/>
      <c r="N89" s="441"/>
      <c r="O89" s="175"/>
      <c r="P89" s="441"/>
      <c r="Q89" s="441"/>
      <c r="R89" s="441"/>
      <c r="S89" s="441"/>
      <c r="T89" s="441"/>
    </row>
    <row r="90" spans="1:26" ht="15.75" customHeight="1">
      <c r="A90" s="17"/>
      <c r="B90" s="163"/>
      <c r="C90" s="184"/>
      <c r="H90" s="163"/>
      <c r="I90" s="441"/>
      <c r="J90" s="441"/>
      <c r="K90" s="441"/>
      <c r="L90" s="441"/>
      <c r="M90" s="441"/>
      <c r="N90" s="441"/>
      <c r="O90" s="175"/>
      <c r="P90" s="441"/>
      <c r="Q90" s="441"/>
      <c r="R90" s="441"/>
      <c r="S90" s="441"/>
      <c r="T90" s="441"/>
    </row>
    <row r="91" spans="1:26" ht="15.75" customHeight="1">
      <c r="A91" s="17"/>
      <c r="B91" s="163"/>
      <c r="C91" s="184"/>
      <c r="H91" s="163"/>
      <c r="I91" s="441"/>
      <c r="J91" s="441"/>
      <c r="K91" s="441"/>
      <c r="L91" s="441"/>
      <c r="M91" s="441"/>
      <c r="N91" s="441"/>
      <c r="O91" s="175"/>
      <c r="P91" s="441"/>
      <c r="Q91" s="441"/>
      <c r="R91" s="441"/>
      <c r="S91" s="441"/>
      <c r="T91" s="441"/>
    </row>
    <row r="92" spans="1:26" ht="15.75" customHeight="1">
      <c r="A92" s="17"/>
      <c r="B92" s="163"/>
      <c r="C92" s="184"/>
      <c r="H92" s="163"/>
      <c r="I92" s="441"/>
      <c r="J92" s="441"/>
      <c r="K92" s="441"/>
      <c r="L92" s="441"/>
      <c r="M92" s="441"/>
      <c r="N92" s="441"/>
      <c r="O92" s="175"/>
      <c r="P92" s="441"/>
      <c r="Q92" s="441"/>
      <c r="R92" s="441"/>
      <c r="S92" s="441"/>
      <c r="T92" s="441"/>
    </row>
    <row r="93" spans="1:26" ht="15.75" customHeight="1">
      <c r="A93" s="17"/>
      <c r="B93" s="163"/>
      <c r="C93" s="184"/>
      <c r="H93" s="163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</row>
    <row r="94" spans="1:26" ht="15.75" customHeight="1">
      <c r="A94" s="17"/>
      <c r="B94" s="163"/>
      <c r="C94" s="184"/>
      <c r="H94" s="163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</row>
    <row r="95" spans="1:26" ht="15.75" customHeight="1">
      <c r="A95" s="17"/>
      <c r="B95" s="163"/>
      <c r="C95" s="184"/>
      <c r="H95" s="163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</row>
    <row r="96" spans="1:26" ht="15.75" customHeight="1">
      <c r="A96" s="17"/>
      <c r="B96" s="163"/>
      <c r="C96" s="184"/>
      <c r="H96" s="163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</row>
    <row r="97" spans="1:20" ht="15.75" customHeight="1">
      <c r="A97" s="17"/>
      <c r="B97" s="163"/>
      <c r="C97" s="429"/>
      <c r="D97" s="455"/>
      <c r="E97" s="163"/>
      <c r="F97" s="432"/>
      <c r="G97" s="163"/>
      <c r="H97" s="163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</row>
    <row r="98" spans="1:20" ht="15.75" customHeight="1">
      <c r="A98" s="17"/>
      <c r="B98" s="163"/>
      <c r="C98" s="429"/>
      <c r="D98" s="455"/>
      <c r="E98" s="163"/>
      <c r="F98" s="432"/>
      <c r="G98" s="163"/>
      <c r="H98" s="163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</row>
    <row r="99" spans="1:20" ht="15.75" customHeight="1">
      <c r="A99" s="17"/>
      <c r="B99" s="163"/>
      <c r="C99" s="429"/>
      <c r="D99" s="455"/>
      <c r="E99" s="163"/>
      <c r="F99" s="432"/>
      <c r="G99" s="163"/>
      <c r="H99" s="163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</row>
    <row r="100" spans="1:20" ht="15.75" customHeight="1">
      <c r="A100" s="17"/>
      <c r="B100" s="163"/>
      <c r="C100" s="429"/>
      <c r="D100" s="456"/>
      <c r="E100" s="163"/>
      <c r="F100" s="432"/>
      <c r="G100" s="163"/>
      <c r="H100" s="163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</row>
    <row r="101" spans="1:20" ht="15.75" customHeight="1">
      <c r="A101" s="17"/>
      <c r="B101" s="163"/>
      <c r="C101" s="429"/>
      <c r="D101" s="456"/>
      <c r="E101" s="163"/>
      <c r="F101" s="432"/>
      <c r="G101" s="163"/>
      <c r="H101" s="163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</row>
    <row r="102" spans="1:20" ht="15.75" customHeight="1">
      <c r="A102" s="17"/>
      <c r="B102" s="163"/>
      <c r="C102" s="429"/>
      <c r="D102" s="456"/>
      <c r="E102" s="163"/>
      <c r="F102" s="432"/>
      <c r="G102" s="163"/>
      <c r="H102" s="163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</row>
    <row r="103" spans="1:20" ht="15.75" customHeight="1">
      <c r="A103" s="17"/>
      <c r="B103" s="163"/>
      <c r="C103" s="429"/>
      <c r="D103" s="456"/>
      <c r="E103" s="163"/>
      <c r="F103" s="432"/>
      <c r="G103" s="163"/>
      <c r="H103" s="163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</row>
    <row r="104" spans="1:20" ht="15.75" customHeight="1">
      <c r="A104" s="17"/>
      <c r="B104" s="163"/>
      <c r="C104" s="429"/>
      <c r="D104" s="163"/>
      <c r="E104" s="163"/>
      <c r="F104" s="432"/>
      <c r="G104" s="163"/>
      <c r="H104" s="163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</row>
    <row r="105" spans="1:20" ht="15.75" customHeight="1">
      <c r="A105" s="17"/>
      <c r="B105" s="163"/>
      <c r="C105" s="429"/>
      <c r="D105" s="163"/>
      <c r="E105" s="163"/>
      <c r="F105" s="432"/>
      <c r="G105" s="163"/>
      <c r="H105" s="163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</row>
    <row r="106" spans="1:20" ht="15.75" customHeight="1">
      <c r="A106" s="17"/>
      <c r="B106" s="163"/>
      <c r="C106" s="429"/>
      <c r="D106" s="163"/>
      <c r="E106" s="163"/>
      <c r="F106" s="432"/>
      <c r="G106" s="163"/>
      <c r="H106" s="163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</row>
    <row r="107" spans="1:20" ht="15.75" customHeight="1">
      <c r="A107" s="17"/>
      <c r="B107" s="163"/>
      <c r="C107" s="429"/>
      <c r="D107" s="163"/>
      <c r="E107" s="163"/>
      <c r="F107" s="432"/>
      <c r="G107" s="163"/>
      <c r="H107" s="163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</row>
    <row r="108" spans="1:20" ht="15.75" customHeight="1">
      <c r="A108" s="17"/>
      <c r="B108" s="163"/>
      <c r="C108" s="429"/>
      <c r="D108" s="163"/>
      <c r="E108" s="163"/>
      <c r="F108" s="432"/>
      <c r="G108" s="163"/>
      <c r="H108" s="163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</row>
    <row r="109" spans="1:20" ht="15.75" customHeight="1">
      <c r="A109" s="17"/>
      <c r="B109" s="163"/>
      <c r="C109" s="429"/>
      <c r="D109" s="163"/>
      <c r="E109" s="163"/>
      <c r="F109" s="432"/>
      <c r="G109" s="163"/>
      <c r="H109" s="163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</row>
    <row r="110" spans="1:20" ht="15.75" customHeight="1">
      <c r="A110" s="17"/>
      <c r="B110" s="163"/>
      <c r="C110" s="429"/>
      <c r="D110" s="163"/>
      <c r="E110" s="163"/>
      <c r="F110" s="432"/>
      <c r="G110" s="163"/>
      <c r="H110" s="163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</row>
    <row r="111" spans="1:20" ht="15.75" customHeight="1">
      <c r="A111" s="17"/>
      <c r="B111" s="163"/>
      <c r="C111" s="429"/>
      <c r="D111" s="163"/>
      <c r="E111" s="163"/>
      <c r="F111" s="432"/>
      <c r="G111" s="163"/>
      <c r="H111" s="163"/>
      <c r="I111" s="441"/>
      <c r="J111" s="441"/>
      <c r="K111" s="441"/>
      <c r="L111" s="441"/>
      <c r="M111" s="441"/>
      <c r="N111" s="441"/>
      <c r="O111" s="441"/>
      <c r="P111" s="441"/>
      <c r="Q111" s="441"/>
      <c r="R111" s="441"/>
      <c r="S111" s="441"/>
      <c r="T111" s="441"/>
    </row>
    <row r="112" spans="1:20" ht="15.75" customHeight="1">
      <c r="A112" s="17"/>
      <c r="B112" s="163"/>
      <c r="C112" s="429"/>
      <c r="D112" s="163"/>
      <c r="E112" s="163"/>
      <c r="F112" s="432"/>
      <c r="G112" s="163"/>
      <c r="H112" s="163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</row>
    <row r="113" spans="1:20" ht="15.75" customHeight="1">
      <c r="A113" s="17"/>
      <c r="B113" s="163"/>
      <c r="C113" s="429"/>
      <c r="D113" s="163"/>
      <c r="E113" s="163"/>
      <c r="F113" s="432"/>
      <c r="G113" s="163"/>
      <c r="H113" s="163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</row>
    <row r="114" spans="1:20" ht="15.75" customHeight="1">
      <c r="A114" s="17"/>
      <c r="B114" s="163"/>
      <c r="C114" s="429"/>
      <c r="D114" s="163"/>
      <c r="E114" s="163"/>
      <c r="F114" s="432"/>
      <c r="G114" s="163"/>
      <c r="H114" s="163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</row>
    <row r="115" spans="1:20" ht="15.75" customHeight="1">
      <c r="A115" s="17"/>
      <c r="B115" s="163"/>
      <c r="C115" s="429"/>
      <c r="D115" s="163"/>
      <c r="E115" s="163"/>
      <c r="F115" s="432"/>
      <c r="G115" s="163"/>
      <c r="H115" s="163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</row>
    <row r="116" spans="1:20" ht="15.75" customHeight="1">
      <c r="A116" s="17"/>
      <c r="B116" s="163"/>
      <c r="C116" s="429"/>
      <c r="D116" s="163"/>
      <c r="E116" s="163"/>
      <c r="F116" s="432"/>
      <c r="G116" s="163"/>
      <c r="H116" s="163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</row>
    <row r="117" spans="1:20" ht="15.75" customHeight="1">
      <c r="A117" s="17"/>
      <c r="B117" s="163"/>
      <c r="C117" s="429"/>
      <c r="D117" s="163"/>
      <c r="E117" s="163"/>
      <c r="F117" s="432"/>
      <c r="G117" s="163"/>
      <c r="H117" s="163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</row>
    <row r="118" spans="1:20" ht="15.75" customHeight="1">
      <c r="A118" s="17"/>
      <c r="B118" s="163"/>
      <c r="C118" s="429"/>
      <c r="D118" s="163"/>
      <c r="E118" s="163"/>
      <c r="F118" s="432"/>
      <c r="G118" s="163"/>
      <c r="H118" s="163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</row>
    <row r="119" spans="1:20" ht="15.75" customHeight="1">
      <c r="A119" s="17"/>
      <c r="B119" s="163"/>
      <c r="C119" s="429"/>
      <c r="D119" s="163"/>
      <c r="E119" s="163"/>
      <c r="F119" s="432"/>
      <c r="G119" s="163"/>
      <c r="H119" s="163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</row>
    <row r="120" spans="1:20" ht="15.75" customHeight="1">
      <c r="A120" s="17"/>
      <c r="B120" s="163"/>
      <c r="C120" s="429"/>
      <c r="D120" s="163"/>
      <c r="E120" s="163"/>
      <c r="F120" s="432"/>
      <c r="G120" s="163"/>
      <c r="H120" s="163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</row>
    <row r="121" spans="1:20" ht="15.75" customHeight="1">
      <c r="A121" s="17"/>
      <c r="B121" s="163"/>
      <c r="C121" s="429"/>
      <c r="D121" s="163"/>
      <c r="E121" s="163"/>
      <c r="F121" s="432"/>
      <c r="G121" s="163"/>
      <c r="H121" s="163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</row>
    <row r="122" spans="1:20" ht="15.75" customHeight="1">
      <c r="A122" s="17"/>
      <c r="B122" s="163"/>
      <c r="C122" s="429"/>
      <c r="D122" s="163"/>
      <c r="E122" s="163"/>
      <c r="F122" s="432"/>
      <c r="G122" s="163"/>
      <c r="H122" s="163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</row>
    <row r="123" spans="1:20" ht="15.75" customHeight="1">
      <c r="A123" s="17"/>
      <c r="B123" s="163"/>
      <c r="C123" s="429"/>
      <c r="D123" s="163"/>
      <c r="E123" s="163"/>
      <c r="F123" s="432"/>
      <c r="G123" s="163"/>
      <c r="H123" s="163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</row>
    <row r="124" spans="1:20" ht="15.75" customHeight="1">
      <c r="A124" s="17"/>
      <c r="B124" s="163"/>
      <c r="C124" s="429"/>
      <c r="D124" s="163"/>
      <c r="E124" s="163"/>
      <c r="F124" s="432"/>
      <c r="G124" s="163"/>
      <c r="H124" s="163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</row>
    <row r="125" spans="1:20" ht="15.75" customHeight="1">
      <c r="A125" s="17"/>
      <c r="B125" s="163"/>
      <c r="C125" s="429"/>
      <c r="D125" s="163"/>
      <c r="E125" s="163"/>
      <c r="F125" s="432"/>
      <c r="G125" s="163"/>
      <c r="H125" s="163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</row>
    <row r="126" spans="1:20" ht="15.75" customHeight="1">
      <c r="A126" s="17"/>
      <c r="B126" s="163"/>
      <c r="C126" s="429"/>
      <c r="D126" s="163"/>
      <c r="E126" s="163"/>
      <c r="F126" s="432"/>
      <c r="G126" s="163"/>
      <c r="H126" s="163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</row>
    <row r="127" spans="1:20" ht="15.75" customHeight="1">
      <c r="A127" s="17"/>
      <c r="B127" s="163"/>
      <c r="C127" s="429"/>
      <c r="D127" s="163"/>
      <c r="E127" s="163"/>
      <c r="F127" s="432"/>
      <c r="G127" s="163"/>
      <c r="H127" s="163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</row>
    <row r="128" spans="1:20" ht="15.75" customHeight="1">
      <c r="A128" s="17"/>
      <c r="B128" s="163"/>
      <c r="C128" s="429"/>
      <c r="D128" s="163"/>
      <c r="E128" s="163"/>
      <c r="F128" s="432"/>
      <c r="G128" s="163"/>
      <c r="H128" s="163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</row>
    <row r="129" spans="1:20" ht="15.75" customHeight="1">
      <c r="A129" s="17"/>
      <c r="B129" s="163"/>
      <c r="C129" s="429"/>
      <c r="D129" s="163"/>
      <c r="E129" s="163"/>
      <c r="F129" s="432"/>
      <c r="G129" s="163"/>
      <c r="H129" s="163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</row>
    <row r="130" spans="1:20" ht="15.75" customHeight="1">
      <c r="A130" s="17"/>
      <c r="B130" s="163"/>
      <c r="C130" s="429"/>
      <c r="D130" s="163"/>
      <c r="E130" s="163"/>
      <c r="F130" s="432"/>
      <c r="G130" s="163"/>
      <c r="H130" s="163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</row>
    <row r="131" spans="1:20" ht="15.75" customHeight="1">
      <c r="A131" s="17"/>
      <c r="B131" s="163"/>
      <c r="C131" s="429"/>
      <c r="D131" s="163"/>
      <c r="E131" s="163"/>
      <c r="F131" s="432"/>
      <c r="G131" s="163"/>
      <c r="H131" s="163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</row>
    <row r="132" spans="1:20" ht="15.75" customHeight="1">
      <c r="A132" s="17"/>
      <c r="B132" s="163"/>
      <c r="C132" s="429"/>
      <c r="D132" s="163"/>
      <c r="E132" s="163"/>
      <c r="F132" s="432"/>
      <c r="G132" s="163"/>
      <c r="H132" s="163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</row>
    <row r="133" spans="1:20" ht="15.75" customHeight="1">
      <c r="A133" s="17"/>
      <c r="B133" s="163"/>
      <c r="C133" s="429"/>
      <c r="D133" s="163"/>
      <c r="E133" s="163"/>
      <c r="F133" s="432"/>
      <c r="G133" s="163"/>
      <c r="H133" s="163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</row>
    <row r="134" spans="1:20" ht="15.75" customHeight="1">
      <c r="A134" s="17"/>
      <c r="B134" s="163"/>
      <c r="C134" s="429"/>
      <c r="D134" s="163"/>
      <c r="E134" s="163"/>
      <c r="F134" s="432"/>
      <c r="G134" s="163"/>
      <c r="H134" s="163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</row>
    <row r="135" spans="1:20" ht="15.75" customHeight="1">
      <c r="A135" s="17"/>
      <c r="B135" s="163"/>
      <c r="C135" s="429"/>
      <c r="D135" s="163"/>
      <c r="E135" s="163"/>
      <c r="F135" s="432"/>
      <c r="G135" s="163"/>
      <c r="H135" s="163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</row>
    <row r="136" spans="1:20" ht="15.75" customHeight="1">
      <c r="A136" s="17"/>
      <c r="B136" s="163"/>
      <c r="C136" s="429"/>
      <c r="D136" s="163"/>
      <c r="E136" s="163"/>
      <c r="F136" s="432"/>
      <c r="G136" s="163"/>
      <c r="H136" s="163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</row>
    <row r="137" spans="1:20" ht="15.75" customHeight="1">
      <c r="A137" s="17"/>
      <c r="B137" s="163"/>
      <c r="C137" s="429"/>
      <c r="D137" s="163"/>
      <c r="E137" s="163"/>
      <c r="F137" s="432"/>
      <c r="G137" s="163"/>
      <c r="H137" s="163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</row>
    <row r="138" spans="1:20" ht="15.75" customHeight="1">
      <c r="A138" s="17"/>
      <c r="B138" s="163"/>
      <c r="C138" s="429"/>
      <c r="D138" s="163"/>
      <c r="E138" s="163"/>
      <c r="F138" s="432"/>
      <c r="G138" s="163"/>
      <c r="H138" s="163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/>
    </row>
    <row r="139" spans="1:20" ht="15.75" customHeight="1">
      <c r="A139" s="17"/>
      <c r="B139" s="163"/>
      <c r="C139" s="429"/>
      <c r="D139" s="163"/>
      <c r="E139" s="163"/>
      <c r="F139" s="432"/>
      <c r="G139" s="163"/>
      <c r="H139" s="163"/>
      <c r="I139" s="441"/>
      <c r="J139" s="441"/>
      <c r="K139" s="441"/>
      <c r="L139" s="441"/>
      <c r="M139" s="441"/>
      <c r="N139" s="441"/>
      <c r="O139" s="441"/>
      <c r="P139" s="441"/>
      <c r="Q139" s="441"/>
      <c r="R139" s="441"/>
      <c r="S139" s="441"/>
      <c r="T139" s="441"/>
    </row>
    <row r="140" spans="1:20" ht="15.75" customHeight="1">
      <c r="A140" s="17"/>
      <c r="B140" s="163"/>
      <c r="C140" s="429"/>
      <c r="D140" s="163"/>
      <c r="E140" s="163"/>
      <c r="F140" s="432"/>
      <c r="G140" s="163"/>
      <c r="H140" s="163"/>
      <c r="I140" s="441"/>
      <c r="J140" s="441"/>
      <c r="K140" s="441"/>
      <c r="L140" s="441"/>
      <c r="M140" s="441"/>
      <c r="N140" s="441"/>
      <c r="O140" s="441"/>
      <c r="P140" s="441"/>
      <c r="Q140" s="441"/>
      <c r="R140" s="441"/>
      <c r="S140" s="441"/>
      <c r="T140" s="441"/>
    </row>
    <row r="141" spans="1:20" ht="15.75" customHeight="1">
      <c r="A141" s="17"/>
      <c r="B141" s="163"/>
      <c r="C141" s="429"/>
      <c r="D141" s="163"/>
      <c r="E141" s="163"/>
      <c r="F141" s="432"/>
      <c r="G141" s="163"/>
      <c r="H141" s="163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</row>
    <row r="142" spans="1:20" ht="15.75" customHeight="1">
      <c r="A142" s="17"/>
      <c r="B142" s="163"/>
      <c r="C142" s="429"/>
      <c r="D142" s="163"/>
      <c r="E142" s="163"/>
      <c r="F142" s="432"/>
      <c r="G142" s="163"/>
      <c r="H142" s="163"/>
      <c r="I142" s="441"/>
      <c r="J142" s="441"/>
      <c r="K142" s="441"/>
      <c r="L142" s="441"/>
      <c r="M142" s="441"/>
      <c r="N142" s="441"/>
      <c r="O142" s="441"/>
      <c r="P142" s="441"/>
      <c r="Q142" s="441"/>
      <c r="R142" s="441"/>
      <c r="S142" s="441"/>
      <c r="T142" s="441"/>
    </row>
    <row r="143" spans="1:20" ht="15.75" customHeight="1">
      <c r="A143" s="17"/>
      <c r="B143" s="163"/>
      <c r="C143" s="429"/>
      <c r="D143" s="163"/>
      <c r="E143" s="163"/>
      <c r="F143" s="432"/>
      <c r="G143" s="163"/>
      <c r="H143" s="163"/>
      <c r="I143" s="441"/>
      <c r="J143" s="441"/>
      <c r="K143" s="441"/>
      <c r="L143" s="441"/>
      <c r="M143" s="441"/>
      <c r="N143" s="441"/>
      <c r="O143" s="441"/>
      <c r="P143" s="441"/>
      <c r="Q143" s="441"/>
      <c r="R143" s="441"/>
      <c r="S143" s="441"/>
      <c r="T143" s="441"/>
    </row>
    <row r="144" spans="1:20" ht="15.75" customHeight="1">
      <c r="A144" s="17"/>
      <c r="B144" s="163"/>
      <c r="C144" s="429"/>
      <c r="D144" s="163"/>
      <c r="E144" s="163"/>
      <c r="F144" s="432"/>
      <c r="G144" s="163"/>
      <c r="H144" s="163"/>
      <c r="I144" s="441"/>
      <c r="J144" s="441"/>
      <c r="K144" s="441"/>
      <c r="L144" s="441"/>
      <c r="M144" s="441"/>
      <c r="N144" s="441"/>
      <c r="O144" s="441"/>
      <c r="P144" s="441"/>
      <c r="Q144" s="441"/>
      <c r="R144" s="441"/>
      <c r="S144" s="441"/>
      <c r="T144" s="441"/>
    </row>
    <row r="145" spans="1:20" ht="15.75" customHeight="1">
      <c r="A145" s="17"/>
      <c r="B145" s="163"/>
      <c r="C145" s="429"/>
      <c r="D145" s="163"/>
      <c r="E145" s="163"/>
      <c r="F145" s="432"/>
      <c r="G145" s="163"/>
      <c r="H145" s="163"/>
      <c r="I145" s="441"/>
      <c r="J145" s="441"/>
      <c r="K145" s="441"/>
      <c r="L145" s="441"/>
      <c r="M145" s="441"/>
      <c r="N145" s="441"/>
      <c r="O145" s="441"/>
      <c r="P145" s="441"/>
      <c r="Q145" s="441"/>
      <c r="R145" s="441"/>
      <c r="S145" s="441"/>
      <c r="T145" s="441"/>
    </row>
    <row r="146" spans="1:20" ht="15.75" customHeight="1">
      <c r="A146" s="17"/>
      <c r="B146" s="163"/>
      <c r="C146" s="429"/>
      <c r="D146" s="163"/>
      <c r="E146" s="163"/>
      <c r="F146" s="432"/>
      <c r="G146" s="163"/>
      <c r="H146" s="163"/>
      <c r="I146" s="441"/>
      <c r="J146" s="441"/>
      <c r="K146" s="441"/>
      <c r="L146" s="441"/>
      <c r="M146" s="441"/>
      <c r="N146" s="441"/>
      <c r="O146" s="441"/>
      <c r="P146" s="441"/>
      <c r="Q146" s="441"/>
      <c r="R146" s="441"/>
      <c r="S146" s="441"/>
      <c r="T146" s="441"/>
    </row>
    <row r="147" spans="1:20" ht="15.75" customHeight="1">
      <c r="A147" s="17"/>
      <c r="B147" s="163"/>
      <c r="C147" s="429"/>
      <c r="D147" s="163"/>
      <c r="E147" s="163"/>
      <c r="F147" s="432"/>
      <c r="G147" s="163"/>
      <c r="H147" s="163"/>
      <c r="I147" s="441"/>
      <c r="J147" s="441"/>
      <c r="K147" s="441"/>
      <c r="L147" s="441"/>
      <c r="M147" s="441"/>
      <c r="N147" s="441"/>
      <c r="O147" s="441"/>
      <c r="P147" s="441"/>
      <c r="Q147" s="441"/>
      <c r="R147" s="441"/>
      <c r="S147" s="441"/>
      <c r="T147" s="441"/>
    </row>
    <row r="148" spans="1:20" ht="15.75" customHeight="1">
      <c r="A148" s="17"/>
      <c r="B148" s="163"/>
      <c r="C148" s="429"/>
      <c r="D148" s="163"/>
      <c r="E148" s="163"/>
      <c r="F148" s="432"/>
      <c r="G148" s="163"/>
      <c r="H148" s="163"/>
      <c r="I148" s="441"/>
      <c r="J148" s="441"/>
      <c r="K148" s="441"/>
      <c r="L148" s="441"/>
      <c r="M148" s="441"/>
      <c r="N148" s="441"/>
      <c r="O148" s="441"/>
      <c r="P148" s="441"/>
      <c r="Q148" s="441"/>
      <c r="R148" s="441"/>
      <c r="S148" s="441"/>
      <c r="T148" s="441"/>
    </row>
    <row r="149" spans="1:20" ht="15.75" customHeight="1">
      <c r="A149" s="17"/>
      <c r="B149" s="163"/>
      <c r="C149" s="429"/>
      <c r="D149" s="163"/>
      <c r="E149" s="163"/>
      <c r="F149" s="432"/>
      <c r="G149" s="163"/>
      <c r="H149" s="163"/>
      <c r="I149" s="441"/>
      <c r="J149" s="441"/>
      <c r="K149" s="441"/>
      <c r="L149" s="441"/>
      <c r="M149" s="441"/>
      <c r="N149" s="441"/>
      <c r="O149" s="441"/>
      <c r="P149" s="441"/>
      <c r="Q149" s="441"/>
      <c r="R149" s="441"/>
      <c r="S149" s="441"/>
      <c r="T149" s="441"/>
    </row>
    <row r="150" spans="1:20" ht="15.75" customHeight="1">
      <c r="A150" s="17"/>
      <c r="B150" s="163"/>
      <c r="C150" s="429"/>
      <c r="D150" s="163"/>
      <c r="E150" s="163"/>
      <c r="F150" s="432"/>
      <c r="G150" s="163"/>
      <c r="H150" s="163"/>
      <c r="I150" s="441"/>
      <c r="J150" s="441"/>
      <c r="K150" s="441"/>
      <c r="L150" s="441"/>
      <c r="M150" s="441"/>
      <c r="N150" s="441"/>
      <c r="O150" s="441"/>
      <c r="P150" s="441"/>
      <c r="Q150" s="441"/>
      <c r="R150" s="441"/>
      <c r="S150" s="441"/>
      <c r="T150" s="441"/>
    </row>
    <row r="151" spans="1:20" ht="15.75" customHeight="1">
      <c r="A151" s="17"/>
      <c r="B151" s="163"/>
      <c r="C151" s="429"/>
      <c r="D151" s="163"/>
      <c r="E151" s="163"/>
      <c r="F151" s="432"/>
      <c r="G151" s="163"/>
      <c r="H151" s="163"/>
      <c r="I151" s="441"/>
      <c r="J151" s="441"/>
      <c r="K151" s="441"/>
      <c r="L151" s="441"/>
      <c r="M151" s="441"/>
      <c r="N151" s="441"/>
      <c r="O151" s="441"/>
      <c r="P151" s="441"/>
      <c r="Q151" s="441"/>
      <c r="R151" s="441"/>
      <c r="S151" s="441"/>
      <c r="T151" s="441"/>
    </row>
    <row r="152" spans="1:20" ht="15.75" customHeight="1">
      <c r="A152" s="17"/>
      <c r="B152" s="163"/>
      <c r="C152" s="429"/>
      <c r="D152" s="163"/>
      <c r="E152" s="163"/>
      <c r="F152" s="432"/>
      <c r="G152" s="163"/>
      <c r="H152" s="163"/>
      <c r="I152" s="441"/>
      <c r="J152" s="441"/>
      <c r="K152" s="441"/>
      <c r="L152" s="441"/>
      <c r="M152" s="441"/>
      <c r="N152" s="441"/>
      <c r="O152" s="441"/>
      <c r="P152" s="441"/>
      <c r="Q152" s="441"/>
      <c r="R152" s="441"/>
      <c r="S152" s="441"/>
      <c r="T152" s="441"/>
    </row>
    <row r="153" spans="1:20" ht="15.75" customHeight="1">
      <c r="A153" s="17"/>
      <c r="B153" s="163"/>
      <c r="C153" s="429"/>
      <c r="D153" s="163"/>
      <c r="E153" s="163"/>
      <c r="F153" s="432"/>
      <c r="G153" s="163"/>
      <c r="H153" s="163"/>
      <c r="I153" s="441"/>
      <c r="J153" s="441"/>
      <c r="K153" s="441"/>
      <c r="L153" s="441"/>
      <c r="M153" s="441"/>
      <c r="N153" s="441"/>
      <c r="O153" s="441"/>
      <c r="P153" s="441"/>
      <c r="Q153" s="441"/>
      <c r="R153" s="441"/>
      <c r="S153" s="441"/>
      <c r="T153" s="441"/>
    </row>
    <row r="154" spans="1:20" ht="15.75" customHeight="1">
      <c r="A154" s="17"/>
      <c r="B154" s="163"/>
      <c r="C154" s="429"/>
      <c r="D154" s="163"/>
      <c r="E154" s="163"/>
      <c r="F154" s="432"/>
      <c r="G154" s="163"/>
      <c r="H154" s="163"/>
      <c r="I154" s="441"/>
      <c r="J154" s="441"/>
      <c r="K154" s="441"/>
      <c r="L154" s="441"/>
      <c r="M154" s="441"/>
      <c r="N154" s="441"/>
      <c r="O154" s="441"/>
      <c r="P154" s="441"/>
      <c r="Q154" s="441"/>
      <c r="R154" s="441"/>
      <c r="S154" s="441"/>
      <c r="T154" s="441"/>
    </row>
    <row r="155" spans="1:20" ht="15.75" customHeight="1">
      <c r="A155" s="17"/>
      <c r="B155" s="163"/>
      <c r="C155" s="429"/>
      <c r="D155" s="163"/>
      <c r="E155" s="163"/>
      <c r="F155" s="432"/>
      <c r="G155" s="163"/>
      <c r="H155" s="163"/>
      <c r="I155" s="441"/>
      <c r="J155" s="441"/>
      <c r="K155" s="441"/>
      <c r="L155" s="441"/>
      <c r="M155" s="441"/>
      <c r="N155" s="441"/>
      <c r="O155" s="441"/>
      <c r="P155" s="441"/>
      <c r="Q155" s="441"/>
      <c r="R155" s="441"/>
      <c r="S155" s="441"/>
      <c r="T155" s="441"/>
    </row>
    <row r="156" spans="1:20" ht="15.75" customHeight="1">
      <c r="A156" s="17"/>
      <c r="B156" s="163"/>
      <c r="C156" s="429"/>
      <c r="D156" s="163"/>
      <c r="E156" s="163"/>
      <c r="F156" s="432"/>
      <c r="G156" s="163"/>
      <c r="H156" s="163"/>
      <c r="I156" s="441"/>
      <c r="J156" s="441"/>
      <c r="K156" s="441"/>
      <c r="L156" s="441"/>
      <c r="M156" s="441"/>
      <c r="N156" s="441"/>
      <c r="O156" s="441"/>
      <c r="P156" s="441"/>
      <c r="Q156" s="441"/>
      <c r="R156" s="441"/>
      <c r="S156" s="441"/>
      <c r="T156" s="441"/>
    </row>
    <row r="157" spans="1:20" ht="15.75" customHeight="1">
      <c r="A157" s="17"/>
      <c r="B157" s="163"/>
      <c r="C157" s="429"/>
      <c r="D157" s="163"/>
      <c r="E157" s="163"/>
      <c r="F157" s="432"/>
      <c r="G157" s="163"/>
      <c r="H157" s="163"/>
      <c r="I157" s="441"/>
      <c r="J157" s="441"/>
      <c r="K157" s="441"/>
      <c r="L157" s="441"/>
      <c r="M157" s="441"/>
      <c r="N157" s="441"/>
      <c r="O157" s="441"/>
      <c r="P157" s="441"/>
      <c r="Q157" s="441"/>
      <c r="R157" s="441"/>
      <c r="S157" s="441"/>
      <c r="T157" s="441"/>
    </row>
    <row r="158" spans="1:20" ht="15.75" customHeight="1">
      <c r="A158" s="17"/>
      <c r="B158" s="163"/>
      <c r="C158" s="429"/>
      <c r="D158" s="163"/>
      <c r="E158" s="163"/>
      <c r="F158" s="432"/>
      <c r="G158" s="163"/>
      <c r="H158" s="163"/>
      <c r="I158" s="441"/>
      <c r="J158" s="441"/>
      <c r="K158" s="441"/>
      <c r="L158" s="441"/>
      <c r="M158" s="441"/>
      <c r="N158" s="441"/>
      <c r="O158" s="441"/>
      <c r="P158" s="441"/>
      <c r="Q158" s="441"/>
      <c r="R158" s="441"/>
      <c r="S158" s="441"/>
      <c r="T158" s="441"/>
    </row>
    <row r="159" spans="1:20" ht="15.75" customHeight="1">
      <c r="A159" s="17"/>
      <c r="B159" s="163"/>
      <c r="C159" s="429"/>
      <c r="D159" s="163"/>
      <c r="E159" s="163"/>
      <c r="F159" s="432"/>
      <c r="G159" s="163"/>
      <c r="H159" s="163"/>
      <c r="I159" s="441"/>
      <c r="J159" s="441"/>
      <c r="K159" s="441"/>
      <c r="L159" s="441"/>
      <c r="M159" s="441"/>
      <c r="N159" s="441"/>
      <c r="O159" s="441"/>
      <c r="P159" s="441"/>
      <c r="Q159" s="441"/>
      <c r="R159" s="441"/>
      <c r="S159" s="441"/>
      <c r="T159" s="441"/>
    </row>
    <row r="160" spans="1:20" ht="15.75" customHeight="1">
      <c r="A160" s="17"/>
      <c r="B160" s="163"/>
      <c r="C160" s="429"/>
      <c r="D160" s="163"/>
      <c r="E160" s="163"/>
      <c r="F160" s="432"/>
      <c r="G160" s="163"/>
      <c r="H160" s="163"/>
      <c r="I160" s="441"/>
      <c r="J160" s="441"/>
      <c r="K160" s="441"/>
      <c r="L160" s="441"/>
      <c r="M160" s="441"/>
      <c r="N160" s="441"/>
      <c r="O160" s="441"/>
      <c r="P160" s="441"/>
      <c r="Q160" s="441"/>
      <c r="R160" s="441"/>
      <c r="S160" s="441"/>
      <c r="T160" s="441"/>
    </row>
    <row r="161" spans="1:20" ht="15.75" customHeight="1">
      <c r="A161" s="17"/>
      <c r="B161" s="163"/>
      <c r="C161" s="429"/>
      <c r="D161" s="163"/>
      <c r="E161" s="163"/>
      <c r="F161" s="432"/>
      <c r="G161" s="163"/>
      <c r="H161" s="163"/>
      <c r="I161" s="441"/>
      <c r="J161" s="441"/>
      <c r="K161" s="441"/>
      <c r="L161" s="441"/>
      <c r="M161" s="441"/>
      <c r="N161" s="441"/>
      <c r="O161" s="441"/>
      <c r="P161" s="441"/>
      <c r="Q161" s="441"/>
      <c r="R161" s="441"/>
      <c r="S161" s="441"/>
      <c r="T161" s="441"/>
    </row>
    <row r="162" spans="1:20" ht="15.75" customHeight="1">
      <c r="A162" s="17"/>
      <c r="B162" s="163"/>
      <c r="C162" s="429"/>
      <c r="D162" s="163"/>
      <c r="E162" s="163"/>
      <c r="F162" s="432"/>
      <c r="G162" s="163"/>
      <c r="H162" s="163"/>
      <c r="I162" s="441"/>
      <c r="J162" s="441"/>
      <c r="K162" s="441"/>
      <c r="L162" s="441"/>
      <c r="M162" s="441"/>
      <c r="N162" s="441"/>
      <c r="O162" s="441"/>
      <c r="P162" s="441"/>
      <c r="Q162" s="441"/>
      <c r="R162" s="441"/>
      <c r="S162" s="441"/>
      <c r="T162" s="441"/>
    </row>
    <row r="163" spans="1:20" ht="15.75" customHeight="1">
      <c r="A163" s="17"/>
      <c r="B163" s="163"/>
      <c r="C163" s="429"/>
      <c r="D163" s="163"/>
      <c r="E163" s="163"/>
      <c r="F163" s="432"/>
      <c r="G163" s="163"/>
      <c r="H163" s="163"/>
      <c r="I163" s="441"/>
      <c r="J163" s="441"/>
      <c r="K163" s="441"/>
      <c r="L163" s="441"/>
      <c r="M163" s="441"/>
      <c r="N163" s="441"/>
      <c r="O163" s="441"/>
      <c r="P163" s="441"/>
      <c r="Q163" s="441"/>
      <c r="R163" s="441"/>
      <c r="S163" s="441"/>
      <c r="T163" s="441"/>
    </row>
    <row r="164" spans="1:20" ht="15.75" customHeight="1">
      <c r="A164" s="17"/>
      <c r="B164" s="163"/>
      <c r="C164" s="429"/>
      <c r="D164" s="163"/>
      <c r="E164" s="163"/>
      <c r="F164" s="432"/>
      <c r="G164" s="163"/>
      <c r="H164" s="163"/>
      <c r="I164" s="441"/>
      <c r="J164" s="441"/>
      <c r="K164" s="441"/>
      <c r="L164" s="441"/>
      <c r="M164" s="441"/>
      <c r="N164" s="441"/>
      <c r="O164" s="441"/>
      <c r="P164" s="441"/>
      <c r="Q164" s="441"/>
      <c r="R164" s="441"/>
      <c r="S164" s="441"/>
      <c r="T164" s="441"/>
    </row>
    <row r="165" spans="1:20" ht="15.75" customHeight="1">
      <c r="A165" s="17"/>
      <c r="B165" s="163"/>
      <c r="C165" s="429"/>
      <c r="D165" s="163"/>
      <c r="E165" s="163"/>
      <c r="F165" s="432"/>
      <c r="G165" s="163"/>
      <c r="H165" s="163"/>
      <c r="I165" s="441"/>
      <c r="J165" s="441"/>
      <c r="K165" s="441"/>
      <c r="L165" s="441"/>
      <c r="M165" s="441"/>
      <c r="N165" s="441"/>
      <c r="O165" s="441"/>
      <c r="P165" s="441"/>
      <c r="Q165" s="441"/>
      <c r="R165" s="441"/>
      <c r="S165" s="441"/>
      <c r="T165" s="441"/>
    </row>
    <row r="166" spans="1:20" ht="15.75" customHeight="1">
      <c r="A166" s="17"/>
      <c r="B166" s="163"/>
      <c r="C166" s="429"/>
      <c r="D166" s="163"/>
      <c r="E166" s="163"/>
      <c r="F166" s="432"/>
      <c r="G166" s="163"/>
      <c r="H166" s="163"/>
      <c r="I166" s="441"/>
      <c r="J166" s="441"/>
      <c r="K166" s="441"/>
      <c r="L166" s="441"/>
      <c r="M166" s="441"/>
      <c r="N166" s="441"/>
      <c r="O166" s="441"/>
      <c r="P166" s="441"/>
      <c r="Q166" s="441"/>
      <c r="R166" s="441"/>
      <c r="S166" s="441"/>
      <c r="T166" s="441"/>
    </row>
    <row r="167" spans="1:20" ht="15.75" customHeight="1">
      <c r="A167" s="17"/>
      <c r="B167" s="163"/>
      <c r="C167" s="429"/>
      <c r="D167" s="163"/>
      <c r="E167" s="163"/>
      <c r="F167" s="432"/>
      <c r="G167" s="163"/>
      <c r="H167" s="163"/>
      <c r="I167" s="441"/>
      <c r="J167" s="441"/>
      <c r="K167" s="441"/>
      <c r="L167" s="441"/>
      <c r="M167" s="441"/>
      <c r="N167" s="441"/>
      <c r="O167" s="441"/>
      <c r="P167" s="441"/>
      <c r="Q167" s="441"/>
      <c r="R167" s="441"/>
      <c r="S167" s="441"/>
      <c r="T167" s="441"/>
    </row>
    <row r="168" spans="1:20" ht="15.75" customHeight="1">
      <c r="A168" s="17"/>
      <c r="B168" s="163"/>
      <c r="C168" s="429"/>
      <c r="D168" s="163"/>
      <c r="E168" s="163"/>
      <c r="F168" s="432"/>
      <c r="G168" s="163"/>
      <c r="H168" s="163"/>
      <c r="I168" s="441"/>
      <c r="J168" s="441"/>
      <c r="K168" s="441"/>
      <c r="L168" s="441"/>
      <c r="M168" s="441"/>
      <c r="N168" s="441"/>
      <c r="O168" s="441"/>
      <c r="P168" s="441"/>
      <c r="Q168" s="441"/>
      <c r="R168" s="441"/>
      <c r="S168" s="441"/>
      <c r="T168" s="441"/>
    </row>
    <row r="169" spans="1:20" ht="15.75" customHeight="1">
      <c r="A169" s="17"/>
      <c r="B169" s="163"/>
      <c r="C169" s="429"/>
      <c r="D169" s="163"/>
      <c r="E169" s="163"/>
      <c r="F169" s="432"/>
      <c r="G169" s="163"/>
      <c r="H169" s="163"/>
      <c r="I169" s="441"/>
      <c r="J169" s="441"/>
      <c r="K169" s="441"/>
      <c r="L169" s="441"/>
      <c r="M169" s="441"/>
      <c r="N169" s="441"/>
      <c r="O169" s="441"/>
      <c r="P169" s="441"/>
      <c r="Q169" s="441"/>
      <c r="R169" s="441"/>
      <c r="S169" s="441"/>
      <c r="T169" s="441"/>
    </row>
    <row r="170" spans="1:20" ht="15.75" customHeight="1">
      <c r="A170" s="17"/>
      <c r="B170" s="163"/>
      <c r="C170" s="429"/>
      <c r="D170" s="163"/>
      <c r="E170" s="163"/>
      <c r="F170" s="432"/>
      <c r="G170" s="163"/>
      <c r="H170" s="163"/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</row>
    <row r="171" spans="1:20" ht="15.75" customHeight="1">
      <c r="A171" s="17"/>
      <c r="B171" s="163"/>
      <c r="C171" s="429"/>
      <c r="D171" s="163"/>
      <c r="E171" s="163"/>
      <c r="F171" s="432"/>
      <c r="G171" s="163"/>
      <c r="H171" s="163"/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</row>
    <row r="172" spans="1:20" ht="15.75" customHeight="1">
      <c r="A172" s="17"/>
      <c r="B172" s="163"/>
      <c r="C172" s="429"/>
      <c r="D172" s="163"/>
      <c r="E172" s="163"/>
      <c r="F172" s="432"/>
      <c r="G172" s="163"/>
      <c r="H172" s="163"/>
      <c r="I172" s="441"/>
      <c r="J172" s="441"/>
      <c r="K172" s="441"/>
      <c r="L172" s="441"/>
      <c r="M172" s="441"/>
      <c r="N172" s="441"/>
      <c r="O172" s="441"/>
      <c r="P172" s="441"/>
      <c r="Q172" s="441"/>
      <c r="R172" s="441"/>
      <c r="S172" s="441"/>
      <c r="T172" s="441"/>
    </row>
    <row r="173" spans="1:20" ht="15.75" customHeight="1">
      <c r="A173" s="17"/>
      <c r="B173" s="163"/>
      <c r="C173" s="429"/>
      <c r="D173" s="163"/>
      <c r="E173" s="163"/>
      <c r="F173" s="432"/>
      <c r="G173" s="163"/>
      <c r="H173" s="163"/>
      <c r="I173" s="441"/>
      <c r="J173" s="441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</row>
    <row r="174" spans="1:20" ht="15.75" customHeight="1">
      <c r="A174" s="17"/>
      <c r="B174" s="163"/>
      <c r="C174" s="429"/>
      <c r="D174" s="163"/>
      <c r="E174" s="163"/>
      <c r="F174" s="432"/>
      <c r="G174" s="163"/>
      <c r="H174" s="163"/>
      <c r="I174" s="441"/>
      <c r="J174" s="441"/>
      <c r="K174" s="441"/>
      <c r="L174" s="441"/>
      <c r="M174" s="441"/>
      <c r="N174" s="441"/>
      <c r="O174" s="441"/>
      <c r="P174" s="441"/>
      <c r="Q174" s="441"/>
      <c r="R174" s="441"/>
      <c r="S174" s="441"/>
      <c r="T174" s="441"/>
    </row>
    <row r="175" spans="1:20" ht="15.75" customHeight="1">
      <c r="A175" s="17"/>
      <c r="B175" s="163"/>
      <c r="C175" s="429"/>
      <c r="D175" s="163"/>
      <c r="E175" s="163"/>
      <c r="F175" s="432"/>
      <c r="G175" s="163"/>
      <c r="H175" s="163"/>
      <c r="I175" s="441"/>
      <c r="J175" s="441"/>
      <c r="K175" s="441"/>
      <c r="L175" s="441"/>
      <c r="M175" s="441"/>
      <c r="N175" s="441"/>
      <c r="O175" s="441"/>
      <c r="P175" s="441"/>
      <c r="Q175" s="441"/>
      <c r="R175" s="441"/>
      <c r="S175" s="441"/>
      <c r="T175" s="441"/>
    </row>
    <row r="176" spans="1:20" ht="15.75" customHeight="1">
      <c r="A176" s="17"/>
      <c r="B176" s="163"/>
      <c r="C176" s="429"/>
      <c r="D176" s="163"/>
      <c r="E176" s="163"/>
      <c r="F176" s="432"/>
      <c r="G176" s="163"/>
      <c r="H176" s="163"/>
      <c r="I176" s="441"/>
      <c r="J176" s="441"/>
      <c r="K176" s="441"/>
      <c r="L176" s="441"/>
      <c r="M176" s="441"/>
      <c r="N176" s="441"/>
      <c r="O176" s="441"/>
      <c r="P176" s="441"/>
      <c r="Q176" s="441"/>
      <c r="R176" s="441"/>
      <c r="S176" s="441"/>
      <c r="T176" s="441"/>
    </row>
    <row r="177" spans="1:20" ht="15.75" customHeight="1">
      <c r="A177" s="17"/>
      <c r="B177" s="163"/>
      <c r="C177" s="429"/>
      <c r="D177" s="163"/>
      <c r="E177" s="163"/>
      <c r="F177" s="432"/>
      <c r="G177" s="163"/>
      <c r="H177" s="163"/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</row>
    <row r="178" spans="1:20" ht="15.75" customHeight="1">
      <c r="A178" s="17"/>
      <c r="B178" s="163"/>
      <c r="C178" s="429"/>
      <c r="D178" s="163"/>
      <c r="E178" s="163"/>
      <c r="F178" s="432"/>
      <c r="G178" s="163"/>
      <c r="H178" s="163"/>
      <c r="I178" s="441"/>
      <c r="J178" s="441"/>
      <c r="K178" s="441"/>
      <c r="L178" s="441"/>
      <c r="M178" s="441"/>
      <c r="N178" s="441"/>
      <c r="O178" s="441"/>
      <c r="P178" s="441"/>
      <c r="Q178" s="441"/>
      <c r="R178" s="441"/>
      <c r="S178" s="441"/>
      <c r="T178" s="441"/>
    </row>
    <row r="179" spans="1:20" ht="15.75" customHeight="1">
      <c r="A179" s="17"/>
      <c r="B179" s="163"/>
      <c r="C179" s="429"/>
      <c r="D179" s="163"/>
      <c r="E179" s="163"/>
      <c r="F179" s="432"/>
      <c r="G179" s="163"/>
      <c r="H179" s="163"/>
      <c r="I179" s="441"/>
      <c r="J179" s="441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</row>
    <row r="180" spans="1:20" ht="15.75" customHeight="1">
      <c r="A180" s="17"/>
      <c r="B180" s="163"/>
      <c r="C180" s="429"/>
      <c r="D180" s="163"/>
      <c r="E180" s="163"/>
      <c r="F180" s="432"/>
      <c r="G180" s="163"/>
      <c r="H180" s="163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</row>
    <row r="181" spans="1:20" ht="15.75" customHeight="1">
      <c r="A181" s="17"/>
      <c r="B181" s="163"/>
      <c r="C181" s="429"/>
      <c r="D181" s="163"/>
      <c r="E181" s="163"/>
      <c r="F181" s="432"/>
      <c r="G181" s="163"/>
      <c r="H181" s="163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</row>
    <row r="182" spans="1:20" ht="15.75" customHeight="1">
      <c r="A182" s="17"/>
      <c r="B182" s="163"/>
      <c r="C182" s="429"/>
      <c r="D182" s="163"/>
      <c r="E182" s="163"/>
      <c r="F182" s="432"/>
      <c r="G182" s="163"/>
      <c r="H182" s="163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</row>
    <row r="183" spans="1:20" ht="15.75" customHeight="1">
      <c r="A183" s="17"/>
      <c r="B183" s="163"/>
      <c r="C183" s="429"/>
      <c r="D183" s="163"/>
      <c r="E183" s="163"/>
      <c r="F183" s="432"/>
      <c r="G183" s="163"/>
      <c r="H183" s="163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</row>
    <row r="184" spans="1:20" ht="15.75" customHeight="1">
      <c r="A184" s="17"/>
      <c r="B184" s="163"/>
      <c r="C184" s="429"/>
      <c r="D184" s="163"/>
      <c r="E184" s="163"/>
      <c r="F184" s="432"/>
      <c r="G184" s="163"/>
      <c r="H184" s="163"/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</row>
    <row r="185" spans="1:20" ht="15.75" customHeight="1">
      <c r="A185" s="17"/>
      <c r="B185" s="163"/>
      <c r="C185" s="429"/>
      <c r="D185" s="163"/>
      <c r="E185" s="163"/>
      <c r="F185" s="432"/>
      <c r="G185" s="163"/>
      <c r="H185" s="163"/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</row>
    <row r="186" spans="1:20" ht="15.75" customHeight="1">
      <c r="A186" s="17"/>
      <c r="B186" s="163"/>
      <c r="C186" s="429"/>
      <c r="D186" s="163"/>
      <c r="E186" s="163"/>
      <c r="F186" s="432"/>
      <c r="G186" s="163"/>
      <c r="H186" s="163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</row>
    <row r="187" spans="1:20" ht="15.75" customHeight="1">
      <c r="A187" s="17"/>
      <c r="B187" s="163"/>
      <c r="C187" s="429"/>
      <c r="D187" s="163"/>
      <c r="E187" s="163"/>
      <c r="F187" s="432"/>
      <c r="G187" s="163"/>
      <c r="H187" s="163"/>
      <c r="I187" s="441"/>
      <c r="J187" s="441"/>
      <c r="K187" s="441"/>
      <c r="L187" s="441"/>
      <c r="M187" s="441"/>
      <c r="N187" s="441"/>
      <c r="O187" s="441"/>
      <c r="P187" s="441"/>
      <c r="Q187" s="441"/>
      <c r="R187" s="441"/>
      <c r="S187" s="441"/>
      <c r="T187" s="441"/>
    </row>
    <row r="188" spans="1:20" ht="15.75" customHeight="1">
      <c r="A188" s="17"/>
      <c r="B188" s="163"/>
      <c r="C188" s="429"/>
      <c r="D188" s="163"/>
      <c r="E188" s="163"/>
      <c r="F188" s="432"/>
      <c r="G188" s="163"/>
      <c r="H188" s="163"/>
      <c r="I188" s="441"/>
      <c r="J188" s="441"/>
      <c r="K188" s="441"/>
      <c r="L188" s="441"/>
      <c r="M188" s="441"/>
      <c r="N188" s="441"/>
      <c r="O188" s="441"/>
      <c r="P188" s="441"/>
      <c r="Q188" s="441"/>
      <c r="R188" s="441"/>
      <c r="S188" s="441"/>
      <c r="T188" s="441"/>
    </row>
    <row r="189" spans="1:20" ht="15.75" customHeight="1">
      <c r="A189" s="17"/>
      <c r="B189" s="163"/>
      <c r="C189" s="429"/>
      <c r="D189" s="163"/>
      <c r="E189" s="163"/>
      <c r="F189" s="432"/>
      <c r="G189" s="163"/>
      <c r="H189" s="163"/>
      <c r="I189" s="441"/>
      <c r="J189" s="441"/>
      <c r="K189" s="441"/>
      <c r="L189" s="441"/>
      <c r="M189" s="441"/>
      <c r="N189" s="441"/>
      <c r="O189" s="441"/>
      <c r="P189" s="441"/>
      <c r="Q189" s="441"/>
      <c r="R189" s="441"/>
      <c r="S189" s="441"/>
      <c r="T189" s="441"/>
    </row>
    <row r="190" spans="1:20" ht="15.75" customHeight="1">
      <c r="A190" s="17"/>
      <c r="B190" s="163"/>
      <c r="C190" s="429"/>
      <c r="D190" s="163"/>
      <c r="E190" s="163"/>
      <c r="F190" s="432"/>
      <c r="G190" s="163"/>
      <c r="H190" s="163"/>
      <c r="I190" s="441"/>
      <c r="J190" s="441"/>
      <c r="K190" s="441"/>
      <c r="L190" s="441"/>
      <c r="M190" s="441"/>
      <c r="N190" s="441"/>
      <c r="O190" s="441"/>
      <c r="P190" s="441"/>
      <c r="Q190" s="441"/>
      <c r="R190" s="441"/>
      <c r="S190" s="441"/>
      <c r="T190" s="441"/>
    </row>
    <row r="191" spans="1:20" ht="15.75" customHeight="1">
      <c r="A191" s="17"/>
      <c r="B191" s="163"/>
      <c r="C191" s="429"/>
      <c r="D191" s="163"/>
      <c r="E191" s="163"/>
      <c r="F191" s="432"/>
      <c r="G191" s="163"/>
      <c r="H191" s="163"/>
      <c r="I191" s="441"/>
      <c r="J191" s="441"/>
      <c r="K191" s="441"/>
      <c r="L191" s="441"/>
      <c r="M191" s="441"/>
      <c r="N191" s="441"/>
      <c r="O191" s="441"/>
      <c r="P191" s="441"/>
      <c r="Q191" s="441"/>
      <c r="R191" s="441"/>
      <c r="S191" s="441"/>
      <c r="T191" s="441"/>
    </row>
    <row r="192" spans="1:20" ht="15.75" customHeight="1">
      <c r="A192" s="17"/>
      <c r="B192" s="163"/>
      <c r="C192" s="429"/>
      <c r="D192" s="163"/>
      <c r="E192" s="163"/>
      <c r="F192" s="432"/>
      <c r="G192" s="163"/>
      <c r="H192" s="163"/>
      <c r="I192" s="441"/>
      <c r="J192" s="441"/>
      <c r="K192" s="441"/>
      <c r="L192" s="441"/>
      <c r="M192" s="441"/>
      <c r="N192" s="441"/>
      <c r="O192" s="441"/>
      <c r="P192" s="441"/>
      <c r="Q192" s="441"/>
      <c r="R192" s="441"/>
      <c r="S192" s="441"/>
      <c r="T192" s="441"/>
    </row>
    <row r="193" spans="1:20" ht="15.75" customHeight="1">
      <c r="A193" s="17"/>
      <c r="B193" s="163"/>
      <c r="C193" s="429"/>
      <c r="D193" s="163"/>
      <c r="E193" s="163"/>
      <c r="F193" s="432"/>
      <c r="G193" s="163"/>
      <c r="H193" s="163"/>
      <c r="I193" s="441"/>
      <c r="J193" s="441"/>
      <c r="K193" s="441"/>
      <c r="L193" s="441"/>
      <c r="M193" s="441"/>
      <c r="N193" s="441"/>
      <c r="O193" s="441"/>
      <c r="P193" s="441"/>
      <c r="Q193" s="441"/>
      <c r="R193" s="441"/>
      <c r="S193" s="441"/>
      <c r="T193" s="441"/>
    </row>
    <row r="194" spans="1:20" ht="15.75" customHeight="1">
      <c r="A194" s="17"/>
      <c r="B194" s="163"/>
      <c r="C194" s="429"/>
      <c r="D194" s="163"/>
      <c r="E194" s="163"/>
      <c r="F194" s="432"/>
      <c r="G194" s="163"/>
      <c r="H194" s="163"/>
      <c r="I194" s="441"/>
      <c r="J194" s="441"/>
      <c r="K194" s="441"/>
      <c r="L194" s="441"/>
      <c r="M194" s="441"/>
      <c r="N194" s="441"/>
      <c r="O194" s="441"/>
      <c r="P194" s="441"/>
      <c r="Q194" s="441"/>
      <c r="R194" s="441"/>
      <c r="S194" s="441"/>
      <c r="T194" s="441"/>
    </row>
    <row r="195" spans="1:20" ht="15.75" customHeight="1">
      <c r="A195" s="17"/>
      <c r="B195" s="163"/>
      <c r="C195" s="429"/>
      <c r="D195" s="163"/>
      <c r="E195" s="163"/>
      <c r="F195" s="432"/>
      <c r="G195" s="163"/>
      <c r="H195" s="163"/>
      <c r="I195" s="441"/>
      <c r="J195" s="441"/>
      <c r="K195" s="441"/>
      <c r="L195" s="441"/>
      <c r="M195" s="441"/>
      <c r="N195" s="441"/>
      <c r="O195" s="441"/>
      <c r="P195" s="441"/>
      <c r="Q195" s="441"/>
      <c r="R195" s="441"/>
      <c r="S195" s="441"/>
      <c r="T195" s="441"/>
    </row>
    <row r="196" spans="1:20" ht="15.75" customHeight="1">
      <c r="A196" s="17"/>
      <c r="B196" s="163"/>
      <c r="C196" s="429"/>
      <c r="D196" s="163"/>
      <c r="E196" s="163"/>
      <c r="F196" s="432"/>
      <c r="G196" s="163"/>
      <c r="H196" s="163"/>
      <c r="I196" s="441"/>
      <c r="J196" s="441"/>
      <c r="K196" s="441"/>
      <c r="L196" s="441"/>
      <c r="M196" s="441"/>
      <c r="N196" s="441"/>
      <c r="O196" s="441"/>
      <c r="P196" s="441"/>
      <c r="Q196" s="441"/>
      <c r="R196" s="441"/>
      <c r="S196" s="441"/>
      <c r="T196" s="441"/>
    </row>
    <row r="197" spans="1:20" ht="15.75" customHeight="1">
      <c r="A197" s="17"/>
      <c r="B197" s="163"/>
      <c r="C197" s="429"/>
      <c r="D197" s="163"/>
      <c r="E197" s="163"/>
      <c r="F197" s="432"/>
      <c r="G197" s="163"/>
      <c r="H197" s="163"/>
      <c r="I197" s="441"/>
      <c r="J197" s="441"/>
      <c r="K197" s="441"/>
      <c r="L197" s="441"/>
      <c r="M197" s="441"/>
      <c r="N197" s="441"/>
      <c r="O197" s="441"/>
      <c r="P197" s="441"/>
      <c r="Q197" s="441"/>
      <c r="R197" s="441"/>
      <c r="S197" s="441"/>
      <c r="T197" s="441"/>
    </row>
    <row r="198" spans="1:20" ht="15.75" customHeight="1">
      <c r="A198" s="17"/>
      <c r="B198" s="163"/>
      <c r="C198" s="429"/>
      <c r="D198" s="163"/>
      <c r="E198" s="163"/>
      <c r="F198" s="432"/>
      <c r="G198" s="163"/>
      <c r="H198" s="163"/>
      <c r="I198" s="441"/>
      <c r="J198" s="441"/>
      <c r="K198" s="441"/>
      <c r="L198" s="441"/>
      <c r="M198" s="441"/>
      <c r="N198" s="441"/>
      <c r="O198" s="441"/>
      <c r="P198" s="441"/>
      <c r="Q198" s="441"/>
      <c r="R198" s="441"/>
      <c r="S198" s="441"/>
      <c r="T198" s="441"/>
    </row>
    <row r="199" spans="1:20" ht="15.75" customHeight="1">
      <c r="A199" s="17"/>
      <c r="B199" s="163"/>
      <c r="C199" s="429"/>
      <c r="D199" s="163"/>
      <c r="E199" s="163"/>
      <c r="F199" s="432"/>
      <c r="G199" s="163"/>
      <c r="H199" s="163"/>
      <c r="I199" s="441"/>
      <c r="J199" s="441"/>
      <c r="K199" s="441"/>
      <c r="L199" s="441"/>
      <c r="M199" s="441"/>
      <c r="N199" s="441"/>
      <c r="O199" s="441"/>
      <c r="P199" s="441"/>
      <c r="Q199" s="441"/>
      <c r="R199" s="441"/>
      <c r="S199" s="441"/>
      <c r="T199" s="441"/>
    </row>
    <row r="200" spans="1:20" ht="15.75" customHeight="1">
      <c r="A200" s="17"/>
      <c r="B200" s="163"/>
      <c r="C200" s="429"/>
      <c r="D200" s="163"/>
      <c r="E200" s="163"/>
      <c r="F200" s="432"/>
      <c r="G200" s="163"/>
      <c r="H200" s="163"/>
      <c r="I200" s="441"/>
      <c r="J200" s="441"/>
      <c r="K200" s="441"/>
      <c r="L200" s="441"/>
      <c r="M200" s="441"/>
      <c r="N200" s="441"/>
      <c r="O200" s="441"/>
      <c r="P200" s="441"/>
      <c r="Q200" s="441"/>
      <c r="R200" s="441"/>
      <c r="S200" s="441"/>
      <c r="T200" s="441"/>
    </row>
    <row r="201" spans="1:20" ht="15.75" customHeight="1">
      <c r="A201" s="17"/>
      <c r="B201" s="163"/>
      <c r="C201" s="429"/>
      <c r="D201" s="163"/>
      <c r="E201" s="163"/>
      <c r="F201" s="432"/>
      <c r="G201" s="163"/>
      <c r="H201" s="163"/>
      <c r="I201" s="441"/>
      <c r="J201" s="441"/>
      <c r="K201" s="441"/>
      <c r="L201" s="441"/>
      <c r="M201" s="441"/>
      <c r="N201" s="441"/>
      <c r="O201" s="441"/>
      <c r="P201" s="441"/>
      <c r="Q201" s="441"/>
      <c r="R201" s="441"/>
      <c r="S201" s="441"/>
      <c r="T201" s="441"/>
    </row>
    <row r="202" spans="1:20" ht="15.75" customHeight="1">
      <c r="A202" s="17"/>
      <c r="B202" s="163"/>
      <c r="C202" s="429"/>
      <c r="D202" s="163"/>
      <c r="E202" s="163"/>
      <c r="F202" s="432"/>
      <c r="G202" s="163"/>
      <c r="H202" s="163"/>
      <c r="I202" s="441"/>
      <c r="J202" s="441"/>
      <c r="K202" s="441"/>
      <c r="L202" s="441"/>
      <c r="M202" s="441"/>
      <c r="N202" s="441"/>
      <c r="O202" s="441"/>
      <c r="P202" s="441"/>
      <c r="Q202" s="441"/>
      <c r="R202" s="441"/>
      <c r="S202" s="441"/>
      <c r="T202" s="441"/>
    </row>
    <row r="203" spans="1:20" ht="15.75" customHeight="1">
      <c r="A203" s="17"/>
      <c r="B203" s="163"/>
      <c r="C203" s="429"/>
      <c r="D203" s="163"/>
      <c r="E203" s="163"/>
      <c r="F203" s="432"/>
      <c r="G203" s="163"/>
      <c r="H203" s="163"/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</row>
    <row r="204" spans="1:20" ht="15.75" customHeight="1">
      <c r="A204" s="17"/>
      <c r="B204" s="163"/>
      <c r="C204" s="429"/>
      <c r="D204" s="163"/>
      <c r="E204" s="163"/>
      <c r="F204" s="432"/>
      <c r="G204" s="163"/>
      <c r="H204" s="163"/>
      <c r="I204" s="441"/>
      <c r="J204" s="441"/>
      <c r="K204" s="441"/>
      <c r="L204" s="441"/>
      <c r="M204" s="441"/>
      <c r="N204" s="441"/>
      <c r="O204" s="441"/>
      <c r="P204" s="441"/>
      <c r="Q204" s="441"/>
      <c r="R204" s="441"/>
      <c r="S204" s="441"/>
      <c r="T204" s="441"/>
    </row>
    <row r="205" spans="1:20" ht="15.75" customHeight="1">
      <c r="A205" s="17"/>
      <c r="B205" s="163"/>
      <c r="C205" s="429"/>
      <c r="D205" s="163"/>
      <c r="E205" s="163"/>
      <c r="F205" s="432"/>
      <c r="G205" s="163"/>
      <c r="H205" s="163"/>
      <c r="I205" s="441"/>
      <c r="J205" s="441"/>
      <c r="K205" s="441"/>
      <c r="L205" s="441"/>
      <c r="M205" s="441"/>
      <c r="N205" s="441"/>
      <c r="O205" s="441"/>
      <c r="P205" s="441"/>
      <c r="Q205" s="441"/>
      <c r="R205" s="441"/>
      <c r="S205" s="441"/>
      <c r="T205" s="441"/>
    </row>
    <row r="206" spans="1:20" ht="15.75" customHeight="1">
      <c r="A206" s="17"/>
      <c r="B206" s="163"/>
      <c r="C206" s="429"/>
      <c r="D206" s="163"/>
      <c r="E206" s="163"/>
      <c r="F206" s="432"/>
      <c r="G206" s="163"/>
      <c r="H206" s="163"/>
      <c r="I206" s="441"/>
      <c r="J206" s="441"/>
      <c r="K206" s="441"/>
      <c r="L206" s="441"/>
      <c r="M206" s="441"/>
      <c r="N206" s="441"/>
      <c r="O206" s="441"/>
      <c r="P206" s="441"/>
      <c r="Q206" s="441"/>
      <c r="R206" s="441"/>
      <c r="S206" s="441"/>
      <c r="T206" s="441"/>
    </row>
    <row r="207" spans="1:20" ht="15.75" customHeight="1">
      <c r="A207" s="17"/>
      <c r="B207" s="163"/>
      <c r="C207" s="429"/>
      <c r="D207" s="163"/>
      <c r="E207" s="163"/>
      <c r="F207" s="432"/>
      <c r="G207" s="163"/>
      <c r="H207" s="163"/>
      <c r="I207" s="441"/>
      <c r="J207" s="441"/>
      <c r="K207" s="441"/>
      <c r="L207" s="441"/>
      <c r="M207" s="441"/>
      <c r="N207" s="441"/>
      <c r="O207" s="441"/>
      <c r="P207" s="441"/>
      <c r="Q207" s="441"/>
      <c r="R207" s="441"/>
      <c r="S207" s="441"/>
      <c r="T207" s="441"/>
    </row>
    <row r="208" spans="1:20" ht="15.75" customHeight="1">
      <c r="A208" s="17"/>
      <c r="B208" s="163"/>
      <c r="C208" s="429"/>
      <c r="D208" s="163"/>
      <c r="E208" s="163"/>
      <c r="F208" s="432"/>
      <c r="G208" s="163"/>
      <c r="H208" s="163"/>
      <c r="I208" s="441"/>
      <c r="J208" s="441"/>
      <c r="K208" s="441"/>
      <c r="L208" s="441"/>
      <c r="M208" s="441"/>
      <c r="N208" s="441"/>
      <c r="O208" s="441"/>
      <c r="P208" s="441"/>
      <c r="Q208" s="441"/>
      <c r="R208" s="441"/>
      <c r="S208" s="441"/>
      <c r="T208" s="441"/>
    </row>
    <row r="209" spans="1:20" ht="15.75" customHeight="1">
      <c r="A209" s="17"/>
      <c r="B209" s="163"/>
      <c r="C209" s="429"/>
      <c r="D209" s="163"/>
      <c r="E209" s="163"/>
      <c r="F209" s="432"/>
      <c r="G209" s="163"/>
      <c r="H209" s="163"/>
      <c r="I209" s="441"/>
      <c r="J209" s="441"/>
      <c r="K209" s="441"/>
      <c r="L209" s="441"/>
      <c r="M209" s="441"/>
      <c r="N209" s="441"/>
      <c r="O209" s="441"/>
      <c r="P209" s="441"/>
      <c r="Q209" s="441"/>
      <c r="R209" s="441"/>
      <c r="S209" s="441"/>
      <c r="T209" s="441"/>
    </row>
    <row r="210" spans="1:20" ht="15.75" customHeight="1">
      <c r="A210" s="17"/>
      <c r="B210" s="163"/>
      <c r="C210" s="429"/>
      <c r="D210" s="163"/>
      <c r="E210" s="163"/>
      <c r="F210" s="432"/>
      <c r="G210" s="163"/>
      <c r="H210" s="163"/>
      <c r="I210" s="441"/>
      <c r="J210" s="441"/>
      <c r="K210" s="441"/>
      <c r="L210" s="441"/>
      <c r="M210" s="441"/>
      <c r="N210" s="441"/>
      <c r="O210" s="441"/>
      <c r="P210" s="441"/>
      <c r="Q210" s="441"/>
      <c r="R210" s="441"/>
      <c r="S210" s="441"/>
      <c r="T210" s="441"/>
    </row>
    <row r="211" spans="1:20" ht="15.75" customHeight="1">
      <c r="A211" s="17"/>
      <c r="B211" s="163"/>
      <c r="C211" s="429"/>
      <c r="D211" s="163"/>
      <c r="E211" s="163"/>
      <c r="F211" s="432"/>
      <c r="G211" s="163"/>
      <c r="H211" s="163"/>
      <c r="I211" s="441"/>
      <c r="J211" s="441"/>
      <c r="K211" s="441"/>
      <c r="L211" s="441"/>
      <c r="M211" s="441"/>
      <c r="N211" s="441"/>
      <c r="O211" s="441"/>
      <c r="P211" s="441"/>
      <c r="Q211" s="441"/>
      <c r="R211" s="441"/>
      <c r="S211" s="441"/>
      <c r="T211" s="441"/>
    </row>
    <row r="212" spans="1:20" ht="15.75" customHeight="1">
      <c r="A212" s="17"/>
      <c r="B212" s="163"/>
      <c r="C212" s="429"/>
      <c r="D212" s="163"/>
      <c r="E212" s="163"/>
      <c r="F212" s="432"/>
      <c r="G212" s="163"/>
      <c r="H212" s="163"/>
      <c r="I212" s="441"/>
      <c r="J212" s="441"/>
      <c r="K212" s="441"/>
      <c r="L212" s="441"/>
      <c r="M212" s="441"/>
      <c r="N212" s="441"/>
      <c r="O212" s="441"/>
      <c r="P212" s="441"/>
      <c r="Q212" s="441"/>
      <c r="R212" s="441"/>
      <c r="S212" s="441"/>
      <c r="T212" s="441"/>
    </row>
    <row r="213" spans="1:20" ht="15.75" customHeight="1">
      <c r="A213" s="17"/>
      <c r="B213" s="163"/>
      <c r="C213" s="429"/>
      <c r="D213" s="163"/>
      <c r="E213" s="163"/>
      <c r="F213" s="432"/>
      <c r="G213" s="163"/>
      <c r="H213" s="163"/>
      <c r="I213" s="441"/>
      <c r="J213" s="441"/>
      <c r="K213" s="441"/>
      <c r="L213" s="441"/>
      <c r="M213" s="441"/>
      <c r="N213" s="441"/>
      <c r="O213" s="441"/>
      <c r="P213" s="441"/>
      <c r="Q213" s="441"/>
      <c r="R213" s="441"/>
      <c r="S213" s="441"/>
      <c r="T213" s="441"/>
    </row>
    <row r="214" spans="1:20" ht="15.75" customHeight="1">
      <c r="A214" s="17"/>
      <c r="B214" s="163"/>
      <c r="C214" s="429"/>
      <c r="D214" s="163"/>
      <c r="E214" s="163"/>
      <c r="F214" s="432"/>
      <c r="G214" s="163"/>
      <c r="H214" s="163"/>
      <c r="I214" s="441"/>
      <c r="J214" s="441"/>
      <c r="K214" s="441"/>
      <c r="L214" s="441"/>
      <c r="M214" s="441"/>
      <c r="N214" s="441"/>
      <c r="O214" s="441"/>
      <c r="P214" s="441"/>
      <c r="Q214" s="441"/>
      <c r="R214" s="441"/>
      <c r="S214" s="441"/>
      <c r="T214" s="441"/>
    </row>
    <row r="215" spans="1:20" ht="15.75" customHeight="1">
      <c r="A215" s="17"/>
      <c r="B215" s="163"/>
      <c r="C215" s="429"/>
      <c r="D215" s="163"/>
      <c r="E215" s="163"/>
      <c r="F215" s="432"/>
      <c r="G215" s="163"/>
      <c r="H215" s="163"/>
      <c r="I215" s="441"/>
      <c r="J215" s="441"/>
      <c r="K215" s="441"/>
      <c r="L215" s="441"/>
      <c r="M215" s="441"/>
      <c r="N215" s="441"/>
      <c r="O215" s="441"/>
      <c r="P215" s="441"/>
      <c r="Q215" s="441"/>
      <c r="R215" s="441"/>
      <c r="S215" s="441"/>
      <c r="T215" s="441"/>
    </row>
    <row r="216" spans="1:20" ht="15.75" customHeight="1">
      <c r="A216" s="17"/>
      <c r="B216" s="163"/>
      <c r="C216" s="429"/>
      <c r="D216" s="163"/>
      <c r="E216" s="163"/>
      <c r="F216" s="432"/>
      <c r="G216" s="163"/>
      <c r="H216" s="163"/>
      <c r="I216" s="441"/>
      <c r="J216" s="441"/>
      <c r="K216" s="441"/>
      <c r="L216" s="441"/>
      <c r="M216" s="441"/>
      <c r="N216" s="441"/>
      <c r="O216" s="441"/>
      <c r="P216" s="441"/>
      <c r="Q216" s="441"/>
      <c r="R216" s="441"/>
      <c r="S216" s="441"/>
      <c r="T216" s="441"/>
    </row>
    <row r="217" spans="1:20" ht="15.75" customHeight="1">
      <c r="A217" s="17"/>
      <c r="B217" s="163"/>
      <c r="C217" s="429"/>
      <c r="D217" s="163"/>
      <c r="E217" s="163"/>
      <c r="F217" s="432"/>
      <c r="G217" s="163"/>
      <c r="H217" s="163"/>
      <c r="I217" s="441"/>
      <c r="J217" s="441"/>
      <c r="K217" s="441"/>
      <c r="L217" s="441"/>
      <c r="M217" s="441"/>
      <c r="N217" s="441"/>
      <c r="O217" s="441"/>
      <c r="P217" s="441"/>
      <c r="Q217" s="441"/>
      <c r="R217" s="441"/>
      <c r="S217" s="441"/>
      <c r="T217" s="441"/>
    </row>
    <row r="218" spans="1:20" ht="15.75" customHeight="1">
      <c r="A218" s="17"/>
      <c r="B218" s="163"/>
      <c r="C218" s="429"/>
      <c r="D218" s="163"/>
      <c r="E218" s="163"/>
      <c r="F218" s="432"/>
      <c r="G218" s="163"/>
      <c r="H218" s="163"/>
      <c r="I218" s="441"/>
      <c r="J218" s="441"/>
      <c r="K218" s="441"/>
      <c r="L218" s="441"/>
      <c r="M218" s="441"/>
      <c r="N218" s="441"/>
      <c r="O218" s="441"/>
      <c r="P218" s="441"/>
      <c r="Q218" s="441"/>
      <c r="R218" s="441"/>
      <c r="S218" s="441"/>
      <c r="T218" s="441"/>
    </row>
    <row r="219" spans="1:20" ht="15.75" customHeight="1">
      <c r="A219" s="17"/>
      <c r="B219" s="163"/>
      <c r="C219" s="429"/>
      <c r="D219" s="163"/>
      <c r="E219" s="163"/>
      <c r="F219" s="432"/>
      <c r="G219" s="163"/>
      <c r="H219" s="163"/>
      <c r="I219" s="441"/>
      <c r="J219" s="441"/>
      <c r="K219" s="441"/>
      <c r="L219" s="441"/>
      <c r="M219" s="441"/>
      <c r="N219" s="441"/>
      <c r="O219" s="441"/>
      <c r="P219" s="441"/>
      <c r="Q219" s="441"/>
      <c r="R219" s="441"/>
      <c r="S219" s="441"/>
      <c r="T219" s="441"/>
    </row>
    <row r="220" spans="1:20" ht="15.75" customHeight="1">
      <c r="A220" s="17"/>
      <c r="B220" s="163"/>
      <c r="C220" s="429"/>
      <c r="D220" s="163"/>
      <c r="E220" s="163"/>
      <c r="F220" s="432"/>
      <c r="G220" s="163"/>
      <c r="H220" s="163"/>
      <c r="I220" s="441"/>
      <c r="J220" s="441"/>
      <c r="K220" s="441"/>
      <c r="L220" s="441"/>
      <c r="M220" s="441"/>
      <c r="N220" s="441"/>
      <c r="O220" s="441"/>
      <c r="P220" s="441"/>
      <c r="Q220" s="441"/>
      <c r="R220" s="441"/>
      <c r="S220" s="441"/>
      <c r="T220" s="441"/>
    </row>
    <row r="221" spans="1:20" ht="15.75" customHeight="1">
      <c r="A221" s="17"/>
      <c r="B221" s="163"/>
      <c r="C221" s="429"/>
      <c r="D221" s="163"/>
      <c r="E221" s="163"/>
      <c r="F221" s="432"/>
      <c r="G221" s="163"/>
      <c r="H221" s="163"/>
      <c r="I221" s="441"/>
      <c r="J221" s="441"/>
      <c r="K221" s="441"/>
      <c r="L221" s="441"/>
      <c r="M221" s="441"/>
      <c r="N221" s="441"/>
      <c r="O221" s="441"/>
      <c r="P221" s="441"/>
      <c r="Q221" s="441"/>
      <c r="R221" s="441"/>
      <c r="S221" s="441"/>
      <c r="T221" s="441"/>
    </row>
    <row r="222" spans="1:20" ht="15.75" customHeight="1">
      <c r="A222" s="17"/>
      <c r="B222" s="163"/>
      <c r="C222" s="429"/>
      <c r="D222" s="163"/>
      <c r="E222" s="163"/>
      <c r="F222" s="432"/>
      <c r="G222" s="163"/>
      <c r="H222" s="163"/>
      <c r="I222" s="441"/>
      <c r="J222" s="441"/>
      <c r="K222" s="441"/>
      <c r="L222" s="441"/>
      <c r="M222" s="441"/>
      <c r="N222" s="441"/>
      <c r="O222" s="441"/>
      <c r="P222" s="441"/>
      <c r="Q222" s="441"/>
      <c r="R222" s="441"/>
      <c r="S222" s="441"/>
      <c r="T222" s="441"/>
    </row>
    <row r="223" spans="1:20" ht="15.75" customHeight="1">
      <c r="A223" s="17"/>
      <c r="B223" s="163"/>
      <c r="C223" s="429"/>
      <c r="D223" s="163"/>
      <c r="E223" s="163"/>
      <c r="F223" s="432"/>
      <c r="G223" s="163"/>
      <c r="H223" s="163"/>
      <c r="I223" s="441"/>
      <c r="J223" s="441"/>
      <c r="K223" s="441"/>
      <c r="L223" s="441"/>
      <c r="M223" s="441"/>
      <c r="N223" s="441"/>
      <c r="O223" s="441"/>
      <c r="P223" s="441"/>
      <c r="Q223" s="441"/>
      <c r="R223" s="441"/>
      <c r="S223" s="441"/>
      <c r="T223" s="441"/>
    </row>
    <row r="224" spans="1:20" ht="15.75" customHeight="1">
      <c r="A224" s="17"/>
      <c r="B224" s="163"/>
      <c r="C224" s="429"/>
      <c r="D224" s="163"/>
      <c r="E224" s="163"/>
      <c r="F224" s="432"/>
      <c r="G224" s="163"/>
      <c r="H224" s="163"/>
      <c r="I224" s="441"/>
      <c r="J224" s="441"/>
      <c r="K224" s="441"/>
      <c r="L224" s="441"/>
      <c r="M224" s="441"/>
      <c r="N224" s="441"/>
      <c r="O224" s="441"/>
      <c r="P224" s="441"/>
      <c r="Q224" s="441"/>
      <c r="R224" s="441"/>
      <c r="S224" s="441"/>
      <c r="T224" s="441"/>
    </row>
    <row r="225" spans="1:20" ht="15.75" customHeight="1">
      <c r="A225" s="17"/>
      <c r="B225" s="163"/>
      <c r="C225" s="429"/>
      <c r="D225" s="163"/>
      <c r="E225" s="163"/>
      <c r="F225" s="432"/>
      <c r="G225" s="163"/>
      <c r="H225" s="163"/>
      <c r="I225" s="441"/>
      <c r="J225" s="441"/>
      <c r="K225" s="441"/>
      <c r="L225" s="441"/>
      <c r="M225" s="441"/>
      <c r="N225" s="441"/>
      <c r="O225" s="441"/>
      <c r="P225" s="441"/>
      <c r="Q225" s="441"/>
      <c r="R225" s="441"/>
      <c r="S225" s="441"/>
      <c r="T225" s="441"/>
    </row>
    <row r="226" spans="1:20" ht="15.75" customHeight="1">
      <c r="A226" s="17"/>
      <c r="B226" s="163"/>
      <c r="C226" s="429"/>
      <c r="D226" s="163"/>
      <c r="E226" s="163"/>
      <c r="F226" s="432"/>
      <c r="G226" s="163"/>
      <c r="H226" s="163"/>
      <c r="I226" s="441"/>
      <c r="J226" s="441"/>
      <c r="K226" s="441"/>
      <c r="L226" s="441"/>
      <c r="M226" s="441"/>
      <c r="N226" s="441"/>
      <c r="O226" s="441"/>
      <c r="P226" s="441"/>
      <c r="Q226" s="441"/>
      <c r="R226" s="441"/>
      <c r="S226" s="441"/>
      <c r="T226" s="441"/>
    </row>
    <row r="227" spans="1:20" ht="15.75" customHeight="1">
      <c r="A227" s="17"/>
      <c r="B227" s="163"/>
      <c r="C227" s="429"/>
      <c r="D227" s="163"/>
      <c r="E227" s="163"/>
      <c r="F227" s="432"/>
      <c r="G227" s="163"/>
      <c r="H227" s="163"/>
      <c r="I227" s="441"/>
      <c r="J227" s="441"/>
      <c r="K227" s="441"/>
      <c r="L227" s="441"/>
      <c r="M227" s="441"/>
      <c r="N227" s="441"/>
      <c r="O227" s="441"/>
      <c r="P227" s="441"/>
      <c r="Q227" s="441"/>
      <c r="R227" s="441"/>
      <c r="S227" s="441"/>
      <c r="T227" s="441"/>
    </row>
    <row r="228" spans="1:20" ht="15.75" customHeight="1">
      <c r="A228" s="17"/>
      <c r="B228" s="163"/>
      <c r="C228" s="429"/>
      <c r="D228" s="163"/>
      <c r="E228" s="163"/>
      <c r="F228" s="432"/>
      <c r="G228" s="163"/>
      <c r="H228" s="163"/>
      <c r="I228" s="441"/>
      <c r="J228" s="441"/>
      <c r="K228" s="441"/>
      <c r="L228" s="441"/>
      <c r="M228" s="441"/>
      <c r="N228" s="441"/>
      <c r="O228" s="441"/>
      <c r="P228" s="441"/>
      <c r="Q228" s="441"/>
      <c r="R228" s="441"/>
      <c r="S228" s="441"/>
      <c r="T228" s="441"/>
    </row>
    <row r="229" spans="1:20" ht="15.75" customHeight="1">
      <c r="A229" s="17"/>
      <c r="B229" s="163"/>
      <c r="C229" s="429"/>
      <c r="D229" s="163"/>
      <c r="E229" s="163"/>
      <c r="F229" s="432"/>
      <c r="G229" s="163"/>
      <c r="H229" s="163"/>
      <c r="I229" s="441"/>
      <c r="J229" s="441"/>
      <c r="K229" s="441"/>
      <c r="L229" s="441"/>
      <c r="M229" s="441"/>
      <c r="N229" s="441"/>
      <c r="O229" s="441"/>
      <c r="P229" s="441"/>
      <c r="Q229" s="441"/>
      <c r="R229" s="441"/>
      <c r="S229" s="441"/>
      <c r="T229" s="441"/>
    </row>
    <row r="230" spans="1:20" ht="15.75" customHeight="1">
      <c r="A230" s="17"/>
      <c r="B230" s="163"/>
      <c r="C230" s="429"/>
      <c r="D230" s="163"/>
      <c r="E230" s="163"/>
      <c r="F230" s="432"/>
      <c r="G230" s="163"/>
      <c r="H230" s="163"/>
      <c r="I230" s="441"/>
      <c r="J230" s="441"/>
      <c r="K230" s="441"/>
      <c r="L230" s="441"/>
      <c r="M230" s="441"/>
      <c r="N230" s="441"/>
      <c r="O230" s="441"/>
      <c r="P230" s="441"/>
      <c r="Q230" s="441"/>
      <c r="R230" s="441"/>
      <c r="S230" s="441"/>
      <c r="T230" s="441"/>
    </row>
    <row r="231" spans="1:20" ht="15.75" customHeight="1">
      <c r="A231" s="17"/>
      <c r="B231" s="163"/>
      <c r="C231" s="429"/>
      <c r="D231" s="163"/>
      <c r="E231" s="163"/>
      <c r="F231" s="432"/>
      <c r="G231" s="163"/>
      <c r="H231" s="163"/>
      <c r="I231" s="441"/>
      <c r="J231" s="441"/>
      <c r="K231" s="441"/>
      <c r="L231" s="441"/>
      <c r="M231" s="441"/>
      <c r="N231" s="441"/>
      <c r="O231" s="441"/>
      <c r="P231" s="441"/>
      <c r="Q231" s="441"/>
      <c r="R231" s="441"/>
      <c r="S231" s="441"/>
      <c r="T231" s="441"/>
    </row>
    <row r="232" spans="1:20" ht="15.75" customHeight="1">
      <c r="A232" s="17"/>
      <c r="B232" s="163"/>
      <c r="C232" s="429"/>
      <c r="D232" s="163"/>
      <c r="E232" s="163"/>
      <c r="F232" s="432"/>
      <c r="G232" s="163"/>
      <c r="H232" s="163"/>
      <c r="I232" s="441"/>
      <c r="J232" s="441"/>
      <c r="K232" s="441"/>
      <c r="L232" s="441"/>
      <c r="M232" s="441"/>
      <c r="N232" s="441"/>
      <c r="O232" s="441"/>
      <c r="P232" s="441"/>
      <c r="Q232" s="441"/>
      <c r="R232" s="441"/>
      <c r="S232" s="441"/>
      <c r="T232" s="441"/>
    </row>
    <row r="233" spans="1:20" ht="15.75" customHeight="1">
      <c r="A233" s="17"/>
      <c r="B233" s="163"/>
      <c r="C233" s="429"/>
      <c r="D233" s="163"/>
      <c r="E233" s="163"/>
      <c r="F233" s="432"/>
      <c r="G233" s="163"/>
      <c r="H233" s="163"/>
      <c r="I233" s="441"/>
      <c r="J233" s="441"/>
      <c r="K233" s="441"/>
      <c r="L233" s="441"/>
      <c r="M233" s="441"/>
      <c r="N233" s="441"/>
      <c r="O233" s="441"/>
      <c r="P233" s="441"/>
      <c r="Q233" s="441"/>
      <c r="R233" s="441"/>
      <c r="S233" s="441"/>
      <c r="T233" s="441"/>
    </row>
    <row r="234" spans="1:20" ht="15.75" customHeight="1">
      <c r="A234" s="17"/>
      <c r="B234" s="163"/>
      <c r="C234" s="429"/>
      <c r="D234" s="163"/>
      <c r="E234" s="163"/>
      <c r="F234" s="432"/>
      <c r="G234" s="163"/>
      <c r="H234" s="163"/>
      <c r="I234" s="441"/>
      <c r="J234" s="441"/>
      <c r="K234" s="441"/>
      <c r="L234" s="441"/>
      <c r="M234" s="441"/>
      <c r="N234" s="441"/>
      <c r="O234" s="441"/>
      <c r="P234" s="441"/>
      <c r="Q234" s="441"/>
      <c r="R234" s="441"/>
      <c r="S234" s="441"/>
      <c r="T234" s="441"/>
    </row>
    <row r="235" spans="1:20" ht="15.75" customHeight="1">
      <c r="A235" s="17"/>
      <c r="B235" s="163"/>
      <c r="C235" s="429"/>
      <c r="D235" s="163"/>
      <c r="E235" s="163"/>
      <c r="F235" s="432"/>
      <c r="G235" s="163"/>
      <c r="H235" s="163"/>
      <c r="I235" s="441"/>
      <c r="J235" s="441"/>
      <c r="K235" s="441"/>
      <c r="L235" s="441"/>
      <c r="M235" s="441"/>
      <c r="N235" s="441"/>
      <c r="O235" s="441"/>
      <c r="P235" s="441"/>
      <c r="Q235" s="441"/>
      <c r="R235" s="441"/>
      <c r="S235" s="441"/>
      <c r="T235" s="441"/>
    </row>
    <row r="236" spans="1:20" ht="15.75" customHeight="1">
      <c r="A236" s="17"/>
      <c r="B236" s="163"/>
      <c r="C236" s="429"/>
      <c r="D236" s="163"/>
      <c r="E236" s="163"/>
      <c r="F236" s="432"/>
      <c r="G236" s="163"/>
      <c r="H236" s="163"/>
      <c r="I236" s="441"/>
      <c r="J236" s="441"/>
      <c r="K236" s="441"/>
      <c r="L236" s="441"/>
      <c r="M236" s="441"/>
      <c r="N236" s="441"/>
      <c r="O236" s="441"/>
      <c r="P236" s="441"/>
      <c r="Q236" s="441"/>
      <c r="R236" s="441"/>
      <c r="S236" s="441"/>
      <c r="T236" s="441"/>
    </row>
    <row r="237" spans="1:20" ht="15.75" customHeight="1">
      <c r="A237" s="17"/>
      <c r="B237" s="163"/>
      <c r="C237" s="429"/>
      <c r="D237" s="163"/>
      <c r="E237" s="163"/>
      <c r="F237" s="432"/>
      <c r="G237" s="163"/>
      <c r="H237" s="163"/>
      <c r="I237" s="441"/>
      <c r="J237" s="441"/>
      <c r="K237" s="441"/>
      <c r="L237" s="441"/>
      <c r="M237" s="441"/>
      <c r="N237" s="441"/>
      <c r="O237" s="441"/>
      <c r="P237" s="441"/>
      <c r="Q237" s="441"/>
      <c r="R237" s="441"/>
      <c r="S237" s="441"/>
      <c r="T237" s="441"/>
    </row>
    <row r="238" spans="1:20" ht="15.75" customHeight="1">
      <c r="A238" s="17"/>
      <c r="B238" s="163"/>
      <c r="C238" s="429"/>
      <c r="D238" s="163"/>
      <c r="E238" s="163"/>
      <c r="F238" s="432"/>
      <c r="G238" s="163"/>
      <c r="H238" s="163"/>
      <c r="I238" s="441"/>
      <c r="J238" s="441"/>
      <c r="K238" s="441"/>
      <c r="L238" s="441"/>
      <c r="M238" s="441"/>
      <c r="N238" s="441"/>
      <c r="O238" s="441"/>
      <c r="P238" s="441"/>
      <c r="Q238" s="441"/>
      <c r="R238" s="441"/>
      <c r="S238" s="441"/>
      <c r="T238" s="441"/>
    </row>
    <row r="239" spans="1:20" ht="15.75" customHeight="1">
      <c r="A239" s="17"/>
      <c r="B239" s="163"/>
      <c r="C239" s="429"/>
      <c r="D239" s="163"/>
      <c r="E239" s="163"/>
      <c r="F239" s="432"/>
      <c r="G239" s="163"/>
      <c r="H239" s="163"/>
      <c r="I239" s="441"/>
      <c r="J239" s="441"/>
      <c r="K239" s="441"/>
      <c r="L239" s="441"/>
      <c r="M239" s="441"/>
      <c r="N239" s="441"/>
      <c r="O239" s="441"/>
      <c r="P239" s="441"/>
      <c r="Q239" s="441"/>
      <c r="R239" s="441"/>
      <c r="S239" s="441"/>
      <c r="T239" s="441"/>
    </row>
    <row r="240" spans="1:20" ht="15.75" customHeight="1">
      <c r="A240" s="17"/>
      <c r="B240" s="163"/>
      <c r="C240" s="429"/>
      <c r="D240" s="163"/>
      <c r="E240" s="163"/>
      <c r="F240" s="432"/>
      <c r="G240" s="163"/>
      <c r="H240" s="163"/>
      <c r="I240" s="441"/>
      <c r="J240" s="441"/>
      <c r="K240" s="441"/>
      <c r="L240" s="441"/>
      <c r="M240" s="441"/>
      <c r="N240" s="441"/>
      <c r="O240" s="441"/>
      <c r="P240" s="441"/>
      <c r="Q240" s="441"/>
      <c r="R240" s="441"/>
      <c r="S240" s="441"/>
      <c r="T240" s="441"/>
    </row>
    <row r="241" spans="1:20" ht="15.75" customHeight="1">
      <c r="A241" s="17"/>
      <c r="B241" s="163"/>
      <c r="C241" s="429"/>
      <c r="D241" s="163"/>
      <c r="E241" s="163"/>
      <c r="F241" s="432"/>
      <c r="G241" s="163"/>
      <c r="H241" s="163"/>
      <c r="I241" s="441"/>
      <c r="J241" s="441"/>
      <c r="K241" s="441"/>
      <c r="L241" s="441"/>
      <c r="M241" s="441"/>
      <c r="N241" s="441"/>
      <c r="O241" s="441"/>
      <c r="P241" s="441"/>
      <c r="Q241" s="441"/>
      <c r="R241" s="441"/>
      <c r="S241" s="441"/>
      <c r="T241" s="441"/>
    </row>
    <row r="242" spans="1:20" ht="15.75" customHeight="1">
      <c r="A242" s="17"/>
      <c r="B242" s="163"/>
      <c r="C242" s="429"/>
      <c r="D242" s="163"/>
      <c r="E242" s="163"/>
      <c r="F242" s="432"/>
      <c r="G242" s="163"/>
      <c r="H242" s="163"/>
      <c r="I242" s="441"/>
      <c r="J242" s="441"/>
      <c r="K242" s="441"/>
      <c r="L242" s="441"/>
      <c r="M242" s="441"/>
      <c r="N242" s="441"/>
      <c r="O242" s="441"/>
      <c r="P242" s="441"/>
      <c r="Q242" s="441"/>
      <c r="R242" s="441"/>
      <c r="S242" s="441"/>
      <c r="T242" s="441"/>
    </row>
    <row r="243" spans="1:20" ht="15.75" customHeight="1">
      <c r="A243" s="17"/>
      <c r="B243" s="163"/>
      <c r="C243" s="429"/>
      <c r="D243" s="163"/>
      <c r="E243" s="163"/>
      <c r="F243" s="432"/>
      <c r="G243" s="163"/>
      <c r="H243" s="163"/>
      <c r="I243" s="441"/>
      <c r="J243" s="441"/>
      <c r="K243" s="441"/>
      <c r="L243" s="441"/>
      <c r="M243" s="441"/>
      <c r="N243" s="441"/>
      <c r="O243" s="441"/>
      <c r="P243" s="441"/>
      <c r="Q243" s="441"/>
      <c r="R243" s="441"/>
      <c r="S243" s="441"/>
      <c r="T243" s="441"/>
    </row>
    <row r="244" spans="1:20" ht="15.75" customHeight="1">
      <c r="A244" s="17"/>
      <c r="B244" s="163"/>
      <c r="C244" s="429"/>
      <c r="D244" s="163"/>
      <c r="E244" s="163"/>
      <c r="F244" s="432"/>
      <c r="G244" s="163"/>
      <c r="H244" s="163"/>
      <c r="I244" s="441"/>
      <c r="J244" s="441"/>
      <c r="K244" s="441"/>
      <c r="L244" s="441"/>
      <c r="M244" s="441"/>
      <c r="N244" s="441"/>
      <c r="O244" s="441"/>
      <c r="P244" s="441"/>
      <c r="Q244" s="441"/>
      <c r="R244" s="441"/>
      <c r="S244" s="441"/>
      <c r="T244" s="441"/>
    </row>
    <row r="245" spans="1:20" ht="15.75" customHeight="1">
      <c r="A245" s="17"/>
      <c r="B245" s="163"/>
      <c r="C245" s="429"/>
      <c r="D245" s="163"/>
      <c r="E245" s="163"/>
      <c r="F245" s="432"/>
      <c r="G245" s="163"/>
      <c r="H245" s="163"/>
      <c r="I245" s="441"/>
      <c r="J245" s="441"/>
      <c r="K245" s="441"/>
      <c r="L245" s="441"/>
      <c r="M245" s="441"/>
      <c r="N245" s="441"/>
      <c r="O245" s="441"/>
      <c r="P245" s="441"/>
      <c r="Q245" s="441"/>
      <c r="R245" s="441"/>
      <c r="S245" s="441"/>
      <c r="T245" s="441"/>
    </row>
    <row r="246" spans="1:20" ht="15.75" customHeight="1">
      <c r="A246" s="17"/>
      <c r="B246" s="163"/>
      <c r="C246" s="429"/>
      <c r="D246" s="163"/>
      <c r="E246" s="163"/>
      <c r="F246" s="432"/>
      <c r="G246" s="163"/>
      <c r="H246" s="163"/>
      <c r="I246" s="441"/>
      <c r="J246" s="441"/>
      <c r="K246" s="441"/>
      <c r="L246" s="441"/>
      <c r="M246" s="441"/>
      <c r="N246" s="441"/>
      <c r="O246" s="441"/>
      <c r="P246" s="441"/>
      <c r="Q246" s="441"/>
      <c r="R246" s="441"/>
      <c r="S246" s="441"/>
      <c r="T246" s="441"/>
    </row>
    <row r="247" spans="1:20" ht="15.75" customHeight="1">
      <c r="A247" s="17"/>
      <c r="B247" s="163"/>
      <c r="C247" s="429"/>
      <c r="D247" s="163"/>
      <c r="E247" s="163"/>
      <c r="F247" s="432"/>
      <c r="G247" s="163"/>
      <c r="H247" s="163"/>
      <c r="I247" s="441"/>
      <c r="J247" s="441"/>
      <c r="K247" s="441"/>
      <c r="L247" s="441"/>
      <c r="M247" s="441"/>
      <c r="N247" s="441"/>
      <c r="O247" s="441"/>
      <c r="P247" s="441"/>
      <c r="Q247" s="441"/>
      <c r="R247" s="441"/>
      <c r="S247" s="441"/>
      <c r="T247" s="441"/>
    </row>
    <row r="248" spans="1:20" ht="15.75" customHeight="1">
      <c r="A248" s="17"/>
      <c r="B248" s="163"/>
      <c r="C248" s="429"/>
      <c r="D248" s="163"/>
      <c r="E248" s="163"/>
      <c r="F248" s="432"/>
      <c r="G248" s="163"/>
      <c r="H248" s="163"/>
      <c r="I248" s="441"/>
      <c r="J248" s="441"/>
      <c r="K248" s="441"/>
      <c r="L248" s="441"/>
      <c r="M248" s="441"/>
      <c r="N248" s="441"/>
      <c r="O248" s="441"/>
      <c r="P248" s="441"/>
      <c r="Q248" s="441"/>
      <c r="R248" s="441"/>
      <c r="S248" s="441"/>
      <c r="T248" s="441"/>
    </row>
    <row r="249" spans="1:20" ht="15.75" customHeight="1">
      <c r="A249" s="17"/>
      <c r="B249" s="163"/>
      <c r="C249" s="429"/>
      <c r="D249" s="163"/>
      <c r="E249" s="163"/>
      <c r="F249" s="432"/>
      <c r="G249" s="163"/>
      <c r="H249" s="163"/>
      <c r="I249" s="441"/>
      <c r="J249" s="441"/>
      <c r="K249" s="441"/>
      <c r="L249" s="441"/>
      <c r="M249" s="441"/>
      <c r="N249" s="441"/>
      <c r="O249" s="441"/>
      <c r="P249" s="441"/>
      <c r="Q249" s="441"/>
      <c r="R249" s="441"/>
      <c r="S249" s="441"/>
      <c r="T249" s="441"/>
    </row>
    <row r="250" spans="1:20" ht="15.75" customHeight="1">
      <c r="A250" s="17"/>
      <c r="B250" s="163"/>
      <c r="C250" s="429"/>
      <c r="D250" s="163"/>
      <c r="E250" s="163"/>
      <c r="F250" s="432"/>
      <c r="G250" s="163"/>
      <c r="H250" s="163"/>
      <c r="I250" s="441"/>
      <c r="J250" s="441"/>
      <c r="K250" s="441"/>
      <c r="L250" s="441"/>
      <c r="M250" s="441"/>
      <c r="N250" s="441"/>
      <c r="O250" s="441"/>
      <c r="P250" s="441"/>
      <c r="Q250" s="441"/>
      <c r="R250" s="441"/>
      <c r="S250" s="441"/>
      <c r="T250" s="441"/>
    </row>
    <row r="251" spans="1:20" ht="15.75" customHeight="1">
      <c r="A251" s="17"/>
      <c r="B251" s="163"/>
      <c r="C251" s="429"/>
      <c r="D251" s="163"/>
      <c r="E251" s="163"/>
      <c r="F251" s="432"/>
      <c r="G251" s="163"/>
      <c r="H251" s="163"/>
      <c r="I251" s="441"/>
      <c r="J251" s="441"/>
      <c r="K251" s="441"/>
      <c r="L251" s="441"/>
      <c r="M251" s="441"/>
      <c r="N251" s="441"/>
      <c r="O251" s="441"/>
      <c r="P251" s="441"/>
      <c r="Q251" s="441"/>
      <c r="R251" s="441"/>
      <c r="S251" s="441"/>
      <c r="T251" s="441"/>
    </row>
    <row r="252" spans="1:20" ht="15.75" customHeight="1">
      <c r="A252" s="17"/>
      <c r="B252" s="163"/>
      <c r="C252" s="429"/>
      <c r="D252" s="163"/>
      <c r="E252" s="163"/>
      <c r="F252" s="432"/>
      <c r="G252" s="163"/>
      <c r="H252" s="163"/>
      <c r="I252" s="441"/>
      <c r="J252" s="441"/>
      <c r="K252" s="441"/>
      <c r="L252" s="441"/>
      <c r="M252" s="441"/>
      <c r="N252" s="441"/>
      <c r="O252" s="441"/>
      <c r="P252" s="441"/>
      <c r="Q252" s="441"/>
      <c r="R252" s="441"/>
      <c r="S252" s="441"/>
      <c r="T252" s="441"/>
    </row>
    <row r="253" spans="1:20" ht="15.75" customHeight="1">
      <c r="A253" s="17"/>
      <c r="B253" s="163"/>
      <c r="C253" s="429"/>
      <c r="D253" s="163"/>
      <c r="E253" s="163"/>
      <c r="F253" s="432"/>
      <c r="G253" s="163"/>
      <c r="H253" s="163"/>
      <c r="I253" s="441"/>
      <c r="J253" s="441"/>
      <c r="K253" s="441"/>
      <c r="L253" s="441"/>
      <c r="M253" s="441"/>
      <c r="N253" s="441"/>
      <c r="O253" s="441"/>
      <c r="P253" s="441"/>
      <c r="Q253" s="441"/>
      <c r="R253" s="441"/>
      <c r="S253" s="441"/>
      <c r="T253" s="441"/>
    </row>
    <row r="254" spans="1:20" ht="15.75" customHeight="1">
      <c r="A254" s="17"/>
      <c r="B254" s="163"/>
      <c r="C254" s="429"/>
      <c r="D254" s="163"/>
      <c r="E254" s="163"/>
      <c r="F254" s="432"/>
      <c r="G254" s="163"/>
      <c r="H254" s="163"/>
      <c r="I254" s="441"/>
      <c r="J254" s="441"/>
      <c r="K254" s="441"/>
      <c r="L254" s="441"/>
      <c r="M254" s="441"/>
      <c r="N254" s="441"/>
      <c r="O254" s="441"/>
      <c r="P254" s="441"/>
      <c r="Q254" s="441"/>
      <c r="R254" s="441"/>
      <c r="S254" s="441"/>
      <c r="T254" s="441"/>
    </row>
    <row r="255" spans="1:20" ht="15.75" customHeight="1">
      <c r="A255" s="17"/>
      <c r="B255" s="163"/>
      <c r="C255" s="429"/>
      <c r="D255" s="163"/>
      <c r="E255" s="163"/>
      <c r="F255" s="432"/>
      <c r="G255" s="163"/>
      <c r="H255" s="163"/>
      <c r="I255" s="441"/>
      <c r="J255" s="441"/>
      <c r="K255" s="441"/>
      <c r="L255" s="441"/>
      <c r="M255" s="441"/>
      <c r="N255" s="441"/>
      <c r="O255" s="441"/>
      <c r="P255" s="441"/>
      <c r="Q255" s="441"/>
      <c r="R255" s="441"/>
      <c r="S255" s="441"/>
      <c r="T255" s="441"/>
    </row>
    <row r="256" spans="1:20" ht="15.75" customHeight="1">
      <c r="A256" s="17"/>
      <c r="B256" s="163"/>
      <c r="C256" s="429"/>
      <c r="D256" s="163"/>
      <c r="E256" s="163"/>
      <c r="F256" s="432"/>
      <c r="G256" s="163"/>
      <c r="H256" s="163"/>
      <c r="I256" s="441"/>
      <c r="J256" s="441"/>
      <c r="K256" s="441"/>
      <c r="L256" s="441"/>
      <c r="M256" s="441"/>
      <c r="N256" s="441"/>
      <c r="O256" s="441"/>
      <c r="P256" s="441"/>
      <c r="Q256" s="441"/>
      <c r="R256" s="441"/>
      <c r="S256" s="441"/>
      <c r="T256" s="441"/>
    </row>
    <row r="257" spans="1:20" ht="15.75" customHeight="1">
      <c r="A257" s="17"/>
      <c r="B257" s="163"/>
      <c r="C257" s="429"/>
      <c r="D257" s="163"/>
      <c r="E257" s="163"/>
      <c r="F257" s="432"/>
      <c r="G257" s="163"/>
      <c r="H257" s="163"/>
      <c r="I257" s="441"/>
      <c r="J257" s="441"/>
      <c r="K257" s="441"/>
      <c r="L257" s="441"/>
      <c r="M257" s="441"/>
      <c r="N257" s="441"/>
      <c r="O257" s="441"/>
      <c r="P257" s="441"/>
      <c r="Q257" s="441"/>
      <c r="R257" s="441"/>
      <c r="S257" s="441"/>
      <c r="T257" s="441"/>
    </row>
    <row r="258" spans="1:20" ht="15.75" customHeight="1">
      <c r="A258" s="17"/>
      <c r="B258" s="163"/>
      <c r="C258" s="429"/>
      <c r="D258" s="163"/>
      <c r="E258" s="163"/>
      <c r="F258" s="432"/>
      <c r="G258" s="163"/>
      <c r="H258" s="163"/>
      <c r="I258" s="441"/>
      <c r="J258" s="441"/>
      <c r="K258" s="441"/>
      <c r="L258" s="441"/>
      <c r="M258" s="441"/>
      <c r="N258" s="441"/>
      <c r="O258" s="441"/>
      <c r="P258" s="441"/>
      <c r="Q258" s="441"/>
      <c r="R258" s="441"/>
      <c r="S258" s="441"/>
      <c r="T258" s="441"/>
    </row>
    <row r="259" spans="1:20" ht="15.75" customHeight="1">
      <c r="A259" s="17"/>
      <c r="B259" s="163"/>
      <c r="C259" s="429"/>
      <c r="D259" s="163"/>
      <c r="E259" s="163"/>
      <c r="F259" s="432"/>
      <c r="G259" s="163"/>
      <c r="H259" s="163"/>
      <c r="I259" s="441"/>
      <c r="J259" s="441"/>
      <c r="K259" s="441"/>
      <c r="L259" s="441"/>
      <c r="M259" s="441"/>
      <c r="N259" s="441"/>
      <c r="O259" s="441"/>
      <c r="P259" s="441"/>
      <c r="Q259" s="441"/>
      <c r="R259" s="441"/>
      <c r="S259" s="441"/>
      <c r="T259" s="441"/>
    </row>
    <row r="260" spans="1:20" ht="15.75" customHeight="1">
      <c r="A260" s="17"/>
      <c r="B260" s="163"/>
      <c r="C260" s="429"/>
      <c r="D260" s="163"/>
      <c r="E260" s="163"/>
      <c r="F260" s="432"/>
      <c r="G260" s="163"/>
      <c r="H260" s="163"/>
      <c r="I260" s="441"/>
      <c r="J260" s="441"/>
      <c r="K260" s="441"/>
      <c r="L260" s="441"/>
      <c r="M260" s="441"/>
      <c r="N260" s="441"/>
      <c r="O260" s="441"/>
      <c r="P260" s="441"/>
      <c r="Q260" s="441"/>
      <c r="R260" s="441"/>
      <c r="S260" s="441"/>
      <c r="T260" s="441"/>
    </row>
    <row r="261" spans="1:20" ht="15.75" customHeight="1">
      <c r="A261" s="17"/>
      <c r="B261" s="163"/>
      <c r="C261" s="429"/>
      <c r="D261" s="163"/>
      <c r="E261" s="163"/>
      <c r="F261" s="432"/>
      <c r="G261" s="163"/>
      <c r="H261" s="163"/>
      <c r="I261" s="441"/>
      <c r="J261" s="441"/>
      <c r="K261" s="441"/>
      <c r="L261" s="441"/>
      <c r="M261" s="441"/>
      <c r="N261" s="441"/>
      <c r="O261" s="441"/>
      <c r="P261" s="441"/>
      <c r="Q261" s="441"/>
      <c r="R261" s="441"/>
      <c r="S261" s="441"/>
      <c r="T261" s="441"/>
    </row>
    <row r="262" spans="1:20" ht="15.75" customHeight="1">
      <c r="A262" s="17"/>
      <c r="B262" s="163"/>
      <c r="C262" s="429"/>
      <c r="D262" s="163"/>
      <c r="E262" s="163"/>
      <c r="F262" s="432"/>
      <c r="G262" s="163"/>
      <c r="H262" s="163"/>
      <c r="I262" s="441"/>
      <c r="J262" s="441"/>
      <c r="K262" s="441"/>
      <c r="L262" s="441"/>
      <c r="M262" s="441"/>
      <c r="N262" s="441"/>
      <c r="O262" s="441"/>
      <c r="P262" s="441"/>
      <c r="Q262" s="441"/>
      <c r="R262" s="441"/>
      <c r="S262" s="441"/>
      <c r="T262" s="441"/>
    </row>
    <row r="263" spans="1:20" ht="15.75" customHeight="1">
      <c r="A263" s="17"/>
      <c r="B263" s="163"/>
      <c r="C263" s="429"/>
      <c r="D263" s="163"/>
      <c r="E263" s="163"/>
      <c r="F263" s="432"/>
      <c r="G263" s="163"/>
      <c r="H263" s="163"/>
      <c r="I263" s="441"/>
      <c r="J263" s="441"/>
      <c r="K263" s="441"/>
      <c r="L263" s="441"/>
      <c r="M263" s="441"/>
      <c r="N263" s="441"/>
      <c r="O263" s="441"/>
      <c r="P263" s="441"/>
      <c r="Q263" s="441"/>
      <c r="R263" s="441"/>
      <c r="S263" s="441"/>
      <c r="T263" s="441"/>
    </row>
    <row r="264" spans="1:20" ht="15.75" customHeight="1">
      <c r="A264" s="17"/>
      <c r="B264" s="163"/>
      <c r="C264" s="429"/>
      <c r="D264" s="163"/>
      <c r="E264" s="163"/>
      <c r="F264" s="432"/>
      <c r="G264" s="163"/>
      <c r="H264" s="163"/>
      <c r="I264" s="441"/>
      <c r="J264" s="441"/>
      <c r="K264" s="441"/>
      <c r="L264" s="441"/>
      <c r="M264" s="441"/>
      <c r="N264" s="441"/>
      <c r="O264" s="441"/>
      <c r="P264" s="441"/>
      <c r="Q264" s="441"/>
      <c r="R264" s="441"/>
      <c r="S264" s="441"/>
      <c r="T264" s="441"/>
    </row>
    <row r="265" spans="1:20" ht="15.75" customHeight="1">
      <c r="A265" s="17"/>
      <c r="B265" s="163"/>
      <c r="C265" s="429"/>
      <c r="D265" s="163"/>
      <c r="E265" s="163"/>
      <c r="F265" s="432"/>
      <c r="G265" s="163"/>
      <c r="H265" s="163"/>
      <c r="I265" s="441"/>
      <c r="J265" s="441"/>
      <c r="K265" s="441"/>
      <c r="L265" s="441"/>
      <c r="M265" s="441"/>
      <c r="N265" s="441"/>
      <c r="O265" s="441"/>
      <c r="P265" s="441"/>
      <c r="Q265" s="441"/>
      <c r="R265" s="441"/>
      <c r="S265" s="441"/>
      <c r="T265" s="441"/>
    </row>
    <row r="266" spans="1:20" ht="15.75" customHeight="1">
      <c r="A266" s="17"/>
      <c r="B266" s="163"/>
      <c r="C266" s="429"/>
      <c r="D266" s="163"/>
      <c r="E266" s="163"/>
      <c r="F266" s="432"/>
      <c r="G266" s="163"/>
      <c r="H266" s="163"/>
      <c r="I266" s="441"/>
      <c r="J266" s="441"/>
      <c r="K266" s="441"/>
      <c r="L266" s="441"/>
      <c r="M266" s="441"/>
      <c r="N266" s="441"/>
      <c r="O266" s="441"/>
      <c r="P266" s="441"/>
      <c r="Q266" s="441"/>
      <c r="R266" s="441"/>
      <c r="S266" s="441"/>
      <c r="T266" s="441"/>
    </row>
    <row r="267" spans="1:20" ht="15.75" customHeight="1">
      <c r="A267" s="17"/>
      <c r="B267" s="163"/>
      <c r="C267" s="429"/>
      <c r="D267" s="163"/>
      <c r="E267" s="163"/>
      <c r="F267" s="432"/>
      <c r="G267" s="163"/>
      <c r="H267" s="163"/>
      <c r="I267" s="441"/>
      <c r="J267" s="441"/>
      <c r="K267" s="441"/>
      <c r="L267" s="441"/>
      <c r="M267" s="441"/>
      <c r="N267" s="441"/>
      <c r="O267" s="441"/>
      <c r="P267" s="441"/>
      <c r="Q267" s="441"/>
      <c r="R267" s="441"/>
      <c r="S267" s="441"/>
      <c r="T267" s="441"/>
    </row>
    <row r="268" spans="1:20" ht="15.75" customHeight="1">
      <c r="A268" s="17"/>
      <c r="B268" s="163"/>
      <c r="C268" s="429"/>
      <c r="D268" s="163"/>
      <c r="E268" s="163"/>
      <c r="F268" s="432"/>
      <c r="G268" s="163"/>
      <c r="H268" s="163"/>
      <c r="I268" s="441"/>
      <c r="J268" s="441"/>
      <c r="K268" s="441"/>
      <c r="L268" s="441"/>
      <c r="M268" s="441"/>
      <c r="N268" s="441"/>
      <c r="O268" s="441"/>
      <c r="P268" s="441"/>
      <c r="Q268" s="441"/>
      <c r="R268" s="441"/>
      <c r="S268" s="441"/>
      <c r="T268" s="441"/>
    </row>
    <row r="269" spans="1:20" ht="15.75" customHeight="1">
      <c r="A269" s="17"/>
      <c r="B269" s="163"/>
      <c r="C269" s="429"/>
      <c r="D269" s="163"/>
      <c r="E269" s="163"/>
      <c r="F269" s="432"/>
      <c r="G269" s="163"/>
      <c r="H269" s="163"/>
      <c r="I269" s="441"/>
      <c r="J269" s="441"/>
      <c r="K269" s="441"/>
      <c r="L269" s="441"/>
      <c r="M269" s="441"/>
      <c r="N269" s="441"/>
      <c r="O269" s="441"/>
      <c r="P269" s="441"/>
      <c r="Q269" s="441"/>
      <c r="R269" s="441"/>
      <c r="S269" s="441"/>
      <c r="T269" s="441"/>
    </row>
    <row r="270" spans="1:20" ht="15.75" customHeight="1">
      <c r="A270" s="17"/>
      <c r="B270" s="163"/>
      <c r="C270" s="429"/>
      <c r="D270" s="163"/>
      <c r="E270" s="163"/>
      <c r="F270" s="432"/>
      <c r="G270" s="163"/>
      <c r="H270" s="163"/>
      <c r="I270" s="441"/>
      <c r="J270" s="441"/>
      <c r="K270" s="441"/>
      <c r="L270" s="441"/>
      <c r="M270" s="441"/>
      <c r="N270" s="441"/>
      <c r="O270" s="441"/>
      <c r="P270" s="441"/>
      <c r="Q270" s="441"/>
      <c r="R270" s="441"/>
      <c r="S270" s="441"/>
      <c r="T270" s="441"/>
    </row>
    <row r="271" spans="1:20" ht="15.75" customHeight="1">
      <c r="A271" s="17"/>
      <c r="B271" s="163"/>
      <c r="C271" s="429"/>
      <c r="D271" s="163"/>
      <c r="E271" s="163"/>
      <c r="F271" s="432"/>
      <c r="G271" s="163"/>
      <c r="H271" s="163"/>
      <c r="I271" s="441"/>
      <c r="J271" s="441"/>
      <c r="K271" s="441"/>
      <c r="L271" s="441"/>
      <c r="M271" s="441"/>
      <c r="N271" s="441"/>
      <c r="O271" s="441"/>
      <c r="P271" s="441"/>
      <c r="Q271" s="441"/>
      <c r="R271" s="441"/>
      <c r="S271" s="441"/>
      <c r="T271" s="441"/>
    </row>
    <row r="272" spans="1:20" ht="15.75" customHeight="1">
      <c r="A272" s="17"/>
      <c r="B272" s="163"/>
      <c r="C272" s="429"/>
      <c r="D272" s="163"/>
      <c r="E272" s="163"/>
      <c r="F272" s="432"/>
      <c r="G272" s="163"/>
      <c r="H272" s="163"/>
      <c r="I272" s="441"/>
      <c r="J272" s="441"/>
      <c r="K272" s="441"/>
      <c r="L272" s="441"/>
      <c r="M272" s="441"/>
      <c r="N272" s="441"/>
      <c r="O272" s="441"/>
      <c r="P272" s="441"/>
      <c r="Q272" s="441"/>
      <c r="R272" s="441"/>
      <c r="S272" s="441"/>
      <c r="T272" s="441"/>
    </row>
    <row r="273" spans="1:20" ht="15.75" customHeight="1">
      <c r="A273" s="17"/>
      <c r="B273" s="163"/>
      <c r="C273" s="429"/>
      <c r="D273" s="163"/>
      <c r="E273" s="163"/>
      <c r="F273" s="432"/>
      <c r="G273" s="163"/>
      <c r="H273" s="163"/>
      <c r="I273" s="441"/>
      <c r="J273" s="441"/>
      <c r="K273" s="441"/>
      <c r="L273" s="441"/>
      <c r="M273" s="441"/>
      <c r="N273" s="441"/>
      <c r="O273" s="441"/>
      <c r="P273" s="441"/>
      <c r="Q273" s="441"/>
      <c r="R273" s="441"/>
      <c r="S273" s="441"/>
      <c r="T273" s="441"/>
    </row>
    <row r="274" spans="1:20" ht="15.75" customHeight="1">
      <c r="A274" s="17"/>
      <c r="B274" s="163"/>
      <c r="C274" s="429"/>
      <c r="D274" s="163"/>
      <c r="E274" s="163"/>
      <c r="F274" s="432"/>
      <c r="G274" s="163"/>
      <c r="H274" s="163"/>
      <c r="I274" s="441"/>
      <c r="J274" s="441"/>
      <c r="K274" s="441"/>
      <c r="L274" s="441"/>
      <c r="M274" s="441"/>
      <c r="N274" s="441"/>
      <c r="O274" s="441"/>
      <c r="P274" s="441"/>
      <c r="Q274" s="441"/>
      <c r="R274" s="441"/>
      <c r="S274" s="441"/>
      <c r="T274" s="441"/>
    </row>
    <row r="275" spans="1:20" ht="15.75" customHeight="1">
      <c r="A275" s="17"/>
      <c r="B275" s="163"/>
      <c r="C275" s="429"/>
      <c r="D275" s="163"/>
      <c r="E275" s="163"/>
      <c r="F275" s="432"/>
      <c r="G275" s="163"/>
      <c r="H275" s="163"/>
      <c r="I275" s="441"/>
      <c r="J275" s="441"/>
      <c r="K275" s="441"/>
      <c r="L275" s="441"/>
      <c r="M275" s="441"/>
      <c r="N275" s="441"/>
      <c r="O275" s="441"/>
      <c r="P275" s="441"/>
      <c r="Q275" s="441"/>
      <c r="R275" s="441"/>
      <c r="S275" s="441"/>
      <c r="T275" s="441"/>
    </row>
    <row r="276" spans="1:20" ht="15.75" customHeight="1">
      <c r="A276" s="17"/>
      <c r="B276" s="163"/>
      <c r="C276" s="429"/>
      <c r="D276" s="163"/>
      <c r="E276" s="163"/>
      <c r="F276" s="432"/>
      <c r="G276" s="163"/>
      <c r="H276" s="163"/>
      <c r="I276" s="441"/>
      <c r="J276" s="441"/>
      <c r="K276" s="441"/>
      <c r="L276" s="441"/>
      <c r="M276" s="441"/>
      <c r="N276" s="441"/>
      <c r="O276" s="441"/>
      <c r="P276" s="441"/>
      <c r="Q276" s="441"/>
      <c r="R276" s="441"/>
      <c r="S276" s="441"/>
      <c r="T276" s="441"/>
    </row>
    <row r="277" spans="1:20" ht="15.75" customHeight="1">
      <c r="A277" s="17"/>
      <c r="B277" s="163"/>
      <c r="C277" s="429"/>
      <c r="D277" s="163"/>
      <c r="E277" s="163"/>
      <c r="F277" s="432"/>
      <c r="G277" s="163"/>
      <c r="H277" s="163"/>
      <c r="I277" s="441"/>
      <c r="J277" s="441"/>
      <c r="K277" s="441"/>
      <c r="L277" s="441"/>
      <c r="M277" s="441"/>
      <c r="N277" s="441"/>
      <c r="O277" s="441"/>
      <c r="P277" s="441"/>
      <c r="Q277" s="441"/>
      <c r="R277" s="441"/>
      <c r="S277" s="441"/>
      <c r="T277" s="441"/>
    </row>
    <row r="278" spans="1:20" ht="15.75" customHeight="1"/>
    <row r="279" spans="1:20" ht="15.75" customHeight="1"/>
    <row r="280" spans="1:20" ht="15.75" customHeight="1"/>
    <row r="281" spans="1:20" ht="15.75" customHeight="1"/>
    <row r="282" spans="1:20" ht="15.75" customHeight="1"/>
    <row r="283" spans="1:20" ht="15.75" customHeight="1"/>
    <row r="284" spans="1:20" ht="15.75" customHeight="1"/>
    <row r="285" spans="1:20" ht="15.75" customHeight="1"/>
    <row r="286" spans="1:20" ht="15.75" customHeight="1"/>
    <row r="287" spans="1:20" ht="15.75" customHeight="1"/>
    <row r="288" spans="1:20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4">
    <mergeCell ref="A1:H1"/>
    <mergeCell ref="A3:C3"/>
    <mergeCell ref="H3:I3"/>
    <mergeCell ref="A76:C76"/>
  </mergeCells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2"/>
  <sheetViews>
    <sheetView zoomScale="102" zoomScaleNormal="102" workbookViewId="0">
      <selection activeCell="G9" sqref="G9"/>
    </sheetView>
  </sheetViews>
  <sheetFormatPr defaultColWidth="14.44140625" defaultRowHeight="15" customHeight="1"/>
  <cols>
    <col min="1" max="1" width="4.44140625" customWidth="1"/>
    <col min="2" max="2" width="4.33203125" customWidth="1"/>
    <col min="3" max="3" width="61.5546875" style="170" customWidth="1"/>
    <col min="4" max="4" width="26" style="170" customWidth="1"/>
    <col min="5" max="5" width="18.88671875" style="170" customWidth="1"/>
    <col min="6" max="6" width="20.6640625" style="170" customWidth="1"/>
    <col min="7" max="7" width="17" style="170" customWidth="1"/>
    <col min="8" max="8" width="18.109375" style="170" customWidth="1"/>
    <col min="9" max="9" width="18.6640625" customWidth="1"/>
    <col min="10" max="10" width="13" customWidth="1"/>
    <col min="11" max="12" width="13.33203125" customWidth="1"/>
    <col min="13" max="13" width="13" customWidth="1"/>
    <col min="14" max="14" width="15.109375" customWidth="1"/>
    <col min="15" max="15" width="14.6640625" customWidth="1"/>
    <col min="16" max="16" width="12.44140625" style="602" customWidth="1"/>
    <col min="17" max="17" width="12.33203125" style="602" customWidth="1"/>
    <col min="18" max="18" width="12.88671875" customWidth="1"/>
  </cols>
  <sheetData>
    <row r="1" spans="1:19" ht="23.25" customHeight="1">
      <c r="A1" s="815" t="s">
        <v>132</v>
      </c>
      <c r="B1" s="805"/>
      <c r="C1" s="805"/>
      <c r="D1" s="805"/>
      <c r="E1" s="805"/>
      <c r="F1" s="805"/>
      <c r="G1" s="805"/>
      <c r="H1" s="806"/>
      <c r="I1" s="37"/>
      <c r="J1" s="38"/>
      <c r="K1" s="38"/>
      <c r="L1" s="38"/>
      <c r="M1" s="38"/>
      <c r="N1" s="1"/>
      <c r="O1" s="1"/>
      <c r="P1" s="1"/>
      <c r="Q1" s="1"/>
      <c r="R1" s="37"/>
      <c r="S1" s="39"/>
    </row>
    <row r="2" spans="1:19" ht="15.75" customHeight="1" thickBot="1">
      <c r="A2" s="40"/>
      <c r="B2" s="41" t="s">
        <v>0</v>
      </c>
      <c r="C2" s="457"/>
      <c r="D2" s="458" t="s">
        <v>133</v>
      </c>
      <c r="E2" s="459"/>
      <c r="F2" s="459"/>
      <c r="G2" s="460"/>
      <c r="H2" s="460"/>
      <c r="I2" s="42"/>
      <c r="J2" s="43"/>
      <c r="K2" s="43"/>
      <c r="L2" s="43"/>
      <c r="M2" s="43"/>
      <c r="N2" s="44"/>
      <c r="O2" s="44"/>
      <c r="P2" s="44"/>
      <c r="Q2" s="44"/>
      <c r="R2" s="42"/>
      <c r="S2" s="39"/>
    </row>
    <row r="3" spans="1:19" ht="15.75" customHeight="1" thickBot="1">
      <c r="A3" s="45" t="s">
        <v>4</v>
      </c>
      <c r="B3" s="46"/>
      <c r="C3" s="461" t="s">
        <v>134</v>
      </c>
      <c r="D3" s="462"/>
      <c r="E3" s="463" t="s">
        <v>8</v>
      </c>
      <c r="F3" s="464" t="s">
        <v>9</v>
      </c>
      <c r="G3" s="803" t="s">
        <v>135</v>
      </c>
      <c r="H3" s="803" t="s">
        <v>136</v>
      </c>
      <c r="I3" s="47" t="s">
        <v>137</v>
      </c>
      <c r="J3" s="47" t="s">
        <v>138</v>
      </c>
      <c r="K3" s="47" t="s">
        <v>139</v>
      </c>
      <c r="L3" s="47" t="s">
        <v>140</v>
      </c>
      <c r="M3" s="47" t="s">
        <v>141</v>
      </c>
      <c r="N3" s="48" t="s">
        <v>142</v>
      </c>
      <c r="O3" s="47" t="s">
        <v>143</v>
      </c>
      <c r="P3" s="47" t="s">
        <v>144</v>
      </c>
      <c r="Q3" s="47" t="s">
        <v>145</v>
      </c>
      <c r="R3" s="48" t="s">
        <v>146</v>
      </c>
      <c r="S3" s="39"/>
    </row>
    <row r="4" spans="1:19" ht="14.4">
      <c r="A4" s="49"/>
      <c r="B4" s="50" t="s">
        <v>6</v>
      </c>
      <c r="C4" s="465" t="s">
        <v>210</v>
      </c>
      <c r="D4" s="496">
        <v>2550000</v>
      </c>
      <c r="E4" s="493">
        <f t="shared" ref="E4" si="0">F4/D4*1</f>
        <v>0</v>
      </c>
      <c r="F4" s="467">
        <f>G4+H4+I4+J4+K5+L4+M4</f>
        <v>0</v>
      </c>
      <c r="G4" s="468"/>
      <c r="H4" s="469"/>
      <c r="I4" s="51"/>
      <c r="J4" s="51"/>
      <c r="K4" s="52"/>
      <c r="L4" s="51"/>
      <c r="M4" s="52"/>
      <c r="N4" s="53"/>
      <c r="O4" s="52"/>
      <c r="P4" s="52"/>
      <c r="Q4" s="52"/>
      <c r="R4" s="651"/>
      <c r="S4" s="39"/>
    </row>
    <row r="5" spans="1:19" ht="12.75" customHeight="1">
      <c r="A5" s="49"/>
      <c r="B5" s="54" t="s">
        <v>27</v>
      </c>
      <c r="C5" s="470" t="s">
        <v>147</v>
      </c>
      <c r="D5" s="496">
        <v>180000</v>
      </c>
      <c r="E5" s="493">
        <f t="shared" ref="E5:E6" si="1">F5/D5*1</f>
        <v>0</v>
      </c>
      <c r="F5" s="467">
        <f t="shared" ref="F5:F6" si="2">G5+H5+I5+J5+K6+L5+M5</f>
        <v>0</v>
      </c>
      <c r="G5" s="471"/>
      <c r="H5" s="472"/>
      <c r="I5" s="55"/>
      <c r="J5" s="55"/>
      <c r="K5" s="56"/>
      <c r="L5" s="55"/>
      <c r="M5" s="56"/>
      <c r="N5" s="56"/>
      <c r="O5" s="56"/>
      <c r="P5" s="56"/>
      <c r="Q5" s="56"/>
      <c r="R5" s="652"/>
      <c r="S5" s="39"/>
    </row>
    <row r="6" spans="1:19" ht="13.5" customHeight="1">
      <c r="A6" s="49"/>
      <c r="B6" s="54" t="s">
        <v>35</v>
      </c>
      <c r="C6" s="470" t="s">
        <v>148</v>
      </c>
      <c r="D6" s="496">
        <v>3200000</v>
      </c>
      <c r="E6" s="493">
        <f t="shared" si="1"/>
        <v>0</v>
      </c>
      <c r="F6" s="467">
        <f t="shared" si="2"/>
        <v>0</v>
      </c>
      <c r="G6" s="471"/>
      <c r="H6" s="472"/>
      <c r="I6" s="56"/>
      <c r="J6" s="56"/>
      <c r="K6" s="56"/>
      <c r="L6" s="56"/>
      <c r="M6" s="56"/>
      <c r="N6" s="56"/>
      <c r="O6" s="56"/>
      <c r="P6" s="56"/>
      <c r="Q6" s="56"/>
      <c r="R6" s="652"/>
      <c r="S6" s="39"/>
    </row>
    <row r="7" spans="1:19" ht="16.5" customHeight="1">
      <c r="A7" s="49"/>
      <c r="B7" s="54" t="s">
        <v>149</v>
      </c>
      <c r="C7" s="470" t="s">
        <v>211</v>
      </c>
      <c r="D7" s="473"/>
      <c r="E7" s="466"/>
      <c r="F7" s="467"/>
      <c r="G7" s="471"/>
      <c r="H7" s="472"/>
      <c r="I7" s="56"/>
      <c r="J7" s="56"/>
      <c r="K7" s="56"/>
      <c r="L7" s="56"/>
      <c r="M7" s="56"/>
      <c r="N7" s="56"/>
      <c r="O7" s="56"/>
      <c r="P7" s="56"/>
      <c r="Q7" s="56"/>
      <c r="R7" s="57"/>
      <c r="S7" s="39"/>
    </row>
    <row r="8" spans="1:19" ht="17.25" customHeight="1" thickBot="1">
      <c r="A8" s="49"/>
      <c r="B8" s="58" t="s">
        <v>150</v>
      </c>
      <c r="C8" s="474" t="s">
        <v>212</v>
      </c>
      <c r="D8" s="475"/>
      <c r="E8" s="476"/>
      <c r="F8" s="477"/>
      <c r="G8" s="478"/>
      <c r="H8" s="479"/>
      <c r="I8" s="59"/>
      <c r="J8" s="59"/>
      <c r="K8" s="59"/>
      <c r="L8" s="59"/>
      <c r="M8" s="59"/>
      <c r="N8" s="59"/>
      <c r="O8" s="59"/>
      <c r="P8" s="59"/>
      <c r="Q8" s="59"/>
      <c r="R8" s="60"/>
      <c r="S8" s="39"/>
    </row>
    <row r="9" spans="1:19" ht="16.5" customHeight="1" thickBot="1">
      <c r="A9" s="49"/>
      <c r="B9" s="61"/>
      <c r="C9" s="480"/>
      <c r="D9" s="481">
        <f>SUM(D4:D6)</f>
        <v>5930000</v>
      </c>
      <c r="E9" s="482"/>
      <c r="F9" s="483"/>
      <c r="G9" s="484"/>
      <c r="H9" s="485"/>
      <c r="I9" s="62"/>
      <c r="J9" s="62"/>
      <c r="K9" s="62"/>
      <c r="L9" s="62"/>
      <c r="M9" s="62"/>
      <c r="N9" s="62"/>
      <c r="O9" s="62"/>
      <c r="P9" s="62"/>
      <c r="Q9" s="62"/>
      <c r="R9" s="63"/>
      <c r="S9" s="39"/>
    </row>
    <row r="10" spans="1:19" ht="15.75" customHeight="1" thickBot="1">
      <c r="A10" s="64" t="s">
        <v>51</v>
      </c>
      <c r="B10" s="65"/>
      <c r="C10" s="486" t="s">
        <v>151</v>
      </c>
      <c r="D10" s="487"/>
      <c r="E10" s="488"/>
      <c r="F10" s="489"/>
      <c r="G10" s="490"/>
      <c r="H10" s="491"/>
      <c r="I10" s="66"/>
      <c r="J10" s="66"/>
      <c r="K10" s="66"/>
      <c r="L10" s="66"/>
      <c r="M10" s="66"/>
      <c r="N10" s="66"/>
      <c r="O10" s="66"/>
      <c r="P10" s="66"/>
      <c r="Q10" s="66"/>
      <c r="R10" s="67"/>
      <c r="S10" s="39"/>
    </row>
    <row r="11" spans="1:19" ht="14.4">
      <c r="A11" s="68"/>
      <c r="B11" s="69" t="s">
        <v>152</v>
      </c>
      <c r="C11" s="492" t="s">
        <v>153</v>
      </c>
      <c r="D11" s="496">
        <v>120000</v>
      </c>
      <c r="E11" s="493">
        <f t="shared" ref="E11" si="3">F11/D11*1</f>
        <v>0</v>
      </c>
      <c r="F11" s="467">
        <f>G11+H11+I11+J11+K12+L11+M11</f>
        <v>0</v>
      </c>
      <c r="G11" s="494"/>
      <c r="H11" s="472"/>
      <c r="I11" s="70"/>
      <c r="J11" s="70"/>
      <c r="K11" s="70"/>
      <c r="L11" s="38"/>
      <c r="M11" s="38"/>
      <c r="N11" s="70"/>
      <c r="O11" s="70"/>
      <c r="P11" s="70"/>
      <c r="Q11" s="70"/>
      <c r="R11" s="653"/>
      <c r="S11" s="39"/>
    </row>
    <row r="12" spans="1:19" ht="14.4">
      <c r="A12" s="68"/>
      <c r="B12" s="71" t="s">
        <v>154</v>
      </c>
      <c r="C12" s="495" t="s">
        <v>155</v>
      </c>
      <c r="D12" s="496">
        <v>400000</v>
      </c>
      <c r="E12" s="493">
        <f t="shared" ref="E12:E13" si="4">F12/D12*1</f>
        <v>0</v>
      </c>
      <c r="F12" s="467">
        <f>G12+H12+I12+J12+K13+L12+M12</f>
        <v>0</v>
      </c>
      <c r="G12" s="497"/>
      <c r="H12" s="498"/>
      <c r="I12" s="56"/>
      <c r="J12" s="56"/>
      <c r="L12" s="56"/>
      <c r="M12" s="72"/>
      <c r="N12" s="56"/>
      <c r="O12" s="56"/>
      <c r="P12" s="56"/>
      <c r="Q12" s="56"/>
      <c r="R12" s="57"/>
      <c r="S12" s="39"/>
    </row>
    <row r="13" spans="1:19" ht="14.4">
      <c r="A13" s="68"/>
      <c r="B13" s="71" t="s">
        <v>156</v>
      </c>
      <c r="C13" s="495" t="s">
        <v>157</v>
      </c>
      <c r="D13" s="496">
        <v>220000</v>
      </c>
      <c r="E13" s="493">
        <f t="shared" si="4"/>
        <v>0</v>
      </c>
      <c r="F13" s="467">
        <f>J13+K13+L13</f>
        <v>0</v>
      </c>
      <c r="G13" s="471"/>
      <c r="H13" s="472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s="39"/>
    </row>
    <row r="14" spans="1:19" ht="14.4">
      <c r="A14" s="68"/>
      <c r="B14" s="71" t="s">
        <v>158</v>
      </c>
      <c r="C14" s="495" t="s">
        <v>159</v>
      </c>
      <c r="D14" s="496">
        <v>75000</v>
      </c>
      <c r="E14" s="493">
        <f t="shared" ref="E14" si="5">F14/D14*1</f>
        <v>0</v>
      </c>
      <c r="F14" s="467">
        <f>J14+K14+L14</f>
        <v>0</v>
      </c>
      <c r="G14" s="471"/>
      <c r="H14" s="472"/>
      <c r="I14" s="56"/>
      <c r="J14" s="56"/>
      <c r="K14" s="56"/>
      <c r="L14" s="56"/>
      <c r="M14" s="56"/>
      <c r="N14" s="56"/>
      <c r="O14" s="56"/>
      <c r="P14" s="56"/>
      <c r="Q14" s="56"/>
      <c r="R14" s="57"/>
      <c r="S14" s="39"/>
    </row>
    <row r="15" spans="1:19" ht="14.4">
      <c r="A15" s="68"/>
      <c r="B15" s="71" t="s">
        <v>160</v>
      </c>
      <c r="C15" s="499" t="s">
        <v>161</v>
      </c>
      <c r="D15" s="496">
        <v>50000</v>
      </c>
      <c r="E15" s="493">
        <f t="shared" ref="E15" si="6">F15/D15*1</f>
        <v>0</v>
      </c>
      <c r="F15" s="467">
        <f>J15+K15+L15</f>
        <v>0</v>
      </c>
      <c r="G15" s="471"/>
      <c r="H15" s="472"/>
      <c r="I15" s="56"/>
      <c r="J15" s="56"/>
      <c r="K15" s="55"/>
      <c r="L15" s="56"/>
      <c r="M15" s="56"/>
      <c r="N15" s="56"/>
      <c r="O15" s="56"/>
      <c r="P15" s="56"/>
      <c r="Q15" s="56"/>
      <c r="R15" s="57"/>
      <c r="S15" s="39"/>
    </row>
    <row r="16" spans="1:19" thickBot="1">
      <c r="A16" s="49"/>
      <c r="B16" s="73" t="s">
        <v>162</v>
      </c>
      <c r="C16" s="500" t="s">
        <v>163</v>
      </c>
      <c r="D16" s="496">
        <v>348000</v>
      </c>
      <c r="E16" s="493">
        <f t="shared" ref="E16" si="7">F16/D16*1</f>
        <v>0</v>
      </c>
      <c r="F16" s="467">
        <f>J16+K16+L16</f>
        <v>0</v>
      </c>
      <c r="G16" s="478"/>
      <c r="H16" s="479"/>
      <c r="I16" s="59"/>
      <c r="J16" s="59"/>
      <c r="K16" s="74"/>
      <c r="L16" s="59"/>
      <c r="M16" s="59"/>
      <c r="N16" s="59"/>
      <c r="O16" s="59"/>
      <c r="P16" s="59"/>
      <c r="Q16" s="59"/>
      <c r="R16" s="60"/>
      <c r="S16" s="39"/>
    </row>
    <row r="17" spans="1:26" ht="16.5" customHeight="1" thickBot="1">
      <c r="A17" s="68"/>
      <c r="B17" s="75"/>
      <c r="C17" s="501"/>
      <c r="D17" s="502">
        <f>SUM(D11:D16)</f>
        <v>1213000</v>
      </c>
      <c r="E17" s="503"/>
      <c r="F17" s="489"/>
      <c r="G17" s="490"/>
      <c r="H17" s="491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39"/>
    </row>
    <row r="18" spans="1:26" ht="15.75" customHeight="1" thickBot="1">
      <c r="A18" s="76" t="s">
        <v>69</v>
      </c>
      <c r="B18" s="77"/>
      <c r="C18" s="504" t="s">
        <v>164</v>
      </c>
      <c r="D18" s="505"/>
      <c r="E18" s="506"/>
      <c r="F18" s="507"/>
      <c r="G18" s="508"/>
      <c r="H18" s="509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39"/>
    </row>
    <row r="19" spans="1:26" ht="16.5" customHeight="1" thickBot="1">
      <c r="A19" s="49"/>
      <c r="B19" s="80" t="s">
        <v>165</v>
      </c>
      <c r="C19" s="510" t="s">
        <v>166</v>
      </c>
      <c r="D19" s="511">
        <v>100000</v>
      </c>
      <c r="E19" s="466">
        <f>F19/D19*1</f>
        <v>0</v>
      </c>
      <c r="F19" s="467">
        <f>G19+H19+I19+J19+K19+L19+M19+N19+O19+P19+Q19+R19</f>
        <v>0</v>
      </c>
      <c r="G19" s="255"/>
      <c r="H19" s="256"/>
      <c r="I19" s="19"/>
      <c r="J19" s="18"/>
      <c r="K19" s="18"/>
      <c r="L19" s="18"/>
      <c r="M19" s="18"/>
      <c r="N19" s="18"/>
      <c r="O19" s="18"/>
      <c r="P19" s="18"/>
      <c r="Q19" s="18"/>
      <c r="R19" s="81"/>
      <c r="S19" s="39"/>
    </row>
    <row r="20" spans="1:26" ht="16.5" customHeight="1" thickBot="1">
      <c r="A20" s="82" t="s">
        <v>88</v>
      </c>
      <c r="B20" s="83"/>
      <c r="C20" s="512" t="s">
        <v>167</v>
      </c>
      <c r="D20" s="513"/>
      <c r="E20" s="514"/>
      <c r="F20" s="515"/>
      <c r="G20" s="516"/>
      <c r="H20" s="517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9"/>
    </row>
    <row r="21" spans="1:26" ht="15.75" customHeight="1">
      <c r="A21" s="86"/>
      <c r="B21" s="87" t="s">
        <v>168</v>
      </c>
      <c r="C21" s="510" t="s">
        <v>169</v>
      </c>
      <c r="D21" s="518"/>
      <c r="E21" s="466"/>
      <c r="F21" s="467"/>
      <c r="G21" s="255"/>
      <c r="H21" s="256"/>
      <c r="I21" s="18"/>
      <c r="J21" s="18"/>
      <c r="K21" s="56"/>
      <c r="L21" s="18"/>
      <c r="M21" s="18"/>
      <c r="N21" s="18"/>
      <c r="O21" s="18"/>
      <c r="P21" s="18"/>
      <c r="Q21" s="18"/>
      <c r="R21" s="81"/>
      <c r="S21" s="39"/>
    </row>
    <row r="22" spans="1:26" ht="15.75" customHeight="1" thickBot="1">
      <c r="A22" s="86"/>
      <c r="B22" s="88" t="s">
        <v>170</v>
      </c>
      <c r="C22" s="519" t="s">
        <v>208</v>
      </c>
      <c r="D22" s="544">
        <v>20000</v>
      </c>
      <c r="E22" s="476">
        <f t="shared" ref="E22" si="8">F22/D22*1</f>
        <v>0</v>
      </c>
      <c r="F22" s="477">
        <f t="shared" ref="F22" si="9">G22+H22+I22+J22+K22+L22+M22+N22+O22+P22+Q22+R22</f>
        <v>0</v>
      </c>
      <c r="G22" s="267"/>
      <c r="H22" s="268"/>
      <c r="I22" s="20"/>
      <c r="J22" s="20"/>
      <c r="K22" s="20"/>
      <c r="L22" s="38"/>
      <c r="M22" s="20"/>
      <c r="N22" s="20"/>
      <c r="O22" s="20"/>
      <c r="P22" s="20"/>
      <c r="Q22" s="20"/>
      <c r="R22" s="654"/>
      <c r="S22" s="39"/>
    </row>
    <row r="23" spans="1:26" ht="16.5" customHeight="1" thickBot="1">
      <c r="A23" s="49"/>
      <c r="B23" s="89"/>
      <c r="C23" s="520"/>
      <c r="D23" s="521">
        <f>SUM(D21:D22)</f>
        <v>20000</v>
      </c>
      <c r="E23" s="514"/>
      <c r="F23" s="522"/>
      <c r="G23" s="516"/>
      <c r="H23" s="517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39"/>
    </row>
    <row r="24" spans="1:26" ht="16.5" customHeight="1" thickBot="1">
      <c r="A24" s="90" t="s">
        <v>100</v>
      </c>
      <c r="B24" s="91"/>
      <c r="C24" s="523" t="s">
        <v>171</v>
      </c>
      <c r="D24" s="524"/>
      <c r="E24" s="525"/>
      <c r="F24" s="526"/>
      <c r="G24" s="527"/>
      <c r="H24" s="528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39"/>
    </row>
    <row r="25" spans="1:26" ht="15.75" customHeight="1">
      <c r="A25" s="86"/>
      <c r="B25" s="94" t="s">
        <v>172</v>
      </c>
      <c r="C25" s="529" t="s">
        <v>173</v>
      </c>
      <c r="D25" s="544">
        <v>200000</v>
      </c>
      <c r="E25" s="476">
        <f t="shared" ref="E25" si="10">F25/D25*1</f>
        <v>0</v>
      </c>
      <c r="F25" s="477">
        <f t="shared" ref="F25" si="11">G25+H25+I25+J25+K25+L25+M25+N25+O25+P25+Q25+R25</f>
        <v>0</v>
      </c>
      <c r="G25" s="255"/>
      <c r="H25" s="256"/>
      <c r="I25" s="18"/>
      <c r="J25" s="18"/>
      <c r="K25" s="18"/>
      <c r="L25" s="18"/>
      <c r="M25" s="18"/>
      <c r="N25" s="18"/>
      <c r="O25" s="18"/>
      <c r="P25" s="18"/>
      <c r="Q25" s="18"/>
      <c r="R25" s="81"/>
      <c r="S25" s="39"/>
    </row>
    <row r="26" spans="1:26" ht="16.5" customHeight="1" thickBot="1">
      <c r="A26" s="95"/>
      <c r="B26" s="96"/>
      <c r="C26" s="530"/>
      <c r="D26" s="531">
        <f>SUM(D25)</f>
        <v>200000</v>
      </c>
      <c r="E26" s="532"/>
      <c r="F26" s="533"/>
      <c r="G26" s="534"/>
      <c r="H26" s="535"/>
      <c r="I26" s="97"/>
      <c r="J26" s="97"/>
      <c r="K26" s="97"/>
      <c r="L26" s="97"/>
      <c r="M26" s="97"/>
      <c r="N26" s="97"/>
      <c r="O26" s="97"/>
      <c r="P26" s="97"/>
      <c r="Q26" s="97"/>
      <c r="R26" s="98"/>
      <c r="S26" s="39"/>
    </row>
    <row r="27" spans="1:26" ht="16.5" customHeight="1" thickBot="1">
      <c r="A27" s="99" t="s">
        <v>103</v>
      </c>
      <c r="B27" s="100"/>
      <c r="C27" s="536" t="s">
        <v>174</v>
      </c>
      <c r="D27" s="650"/>
      <c r="E27" s="781"/>
      <c r="F27" s="782"/>
      <c r="G27" s="537"/>
      <c r="H27" s="538"/>
      <c r="I27" s="101"/>
      <c r="J27" s="101"/>
      <c r="K27" s="101"/>
      <c r="L27" s="101"/>
      <c r="M27" s="101"/>
      <c r="N27" s="101"/>
      <c r="O27" s="101"/>
      <c r="P27" s="101"/>
      <c r="Q27" s="101"/>
      <c r="R27" s="102"/>
      <c r="S27" s="39"/>
    </row>
    <row r="28" spans="1:26" ht="16.5" customHeight="1">
      <c r="A28" s="103"/>
      <c r="B28" s="104" t="s">
        <v>175</v>
      </c>
      <c r="C28" s="539" t="s">
        <v>176</v>
      </c>
      <c r="D28" s="313">
        <v>100000</v>
      </c>
      <c r="E28" s="783">
        <f>F28/D28*1</f>
        <v>0</v>
      </c>
      <c r="F28" s="784">
        <f>G29+H29+I29+J29+K29+L29+M29+N29+O29+P29+Q29+R29</f>
        <v>0</v>
      </c>
      <c r="G28" s="540"/>
      <c r="H28" s="541"/>
      <c r="I28" s="106"/>
      <c r="J28" s="107"/>
      <c r="K28" s="106"/>
      <c r="L28" s="106"/>
      <c r="M28" s="106"/>
      <c r="N28" s="106"/>
      <c r="O28" s="105"/>
      <c r="P28" s="105"/>
      <c r="Q28" s="106"/>
      <c r="R28" s="108"/>
      <c r="S28" s="109"/>
      <c r="T28" s="110"/>
      <c r="U28" s="110"/>
      <c r="V28" s="110"/>
      <c r="W28" s="110"/>
      <c r="X28" s="110"/>
      <c r="Y28" s="110"/>
      <c r="Z28" s="110"/>
    </row>
    <row r="29" spans="1:26" ht="15.75" customHeight="1">
      <c r="A29" s="86"/>
      <c r="B29" s="111" t="s">
        <v>177</v>
      </c>
      <c r="C29" s="529" t="s">
        <v>178</v>
      </c>
      <c r="D29" s="313">
        <v>5000</v>
      </c>
      <c r="E29" s="783">
        <f>F29/D29*1</f>
        <v>0</v>
      </c>
      <c r="F29" s="784">
        <f>G30+H30+I30+J30+K30+L30+M30+N30+O30+P30+Q30+R30</f>
        <v>0</v>
      </c>
      <c r="G29" s="542"/>
      <c r="H29" s="228"/>
      <c r="I29" s="12"/>
      <c r="J29" s="12"/>
      <c r="K29" s="12"/>
      <c r="L29" s="12"/>
      <c r="M29" s="11"/>
      <c r="N29" s="11"/>
      <c r="O29" s="11"/>
      <c r="P29" s="11"/>
      <c r="Q29" s="11"/>
      <c r="R29" s="655"/>
      <c r="S29" s="39"/>
    </row>
    <row r="30" spans="1:26" ht="15.75" customHeight="1" thickBot="1">
      <c r="A30" s="86"/>
      <c r="B30" s="113" t="s">
        <v>179</v>
      </c>
      <c r="C30" s="543" t="s">
        <v>180</v>
      </c>
      <c r="D30" s="313">
        <v>10000</v>
      </c>
      <c r="E30" s="783">
        <f>F30/D30*1</f>
        <v>0</v>
      </c>
      <c r="F30" s="784">
        <f>G31+H31+I31+J31+K31+L31+M31+N31+O31+P31+Q31+R31</f>
        <v>0</v>
      </c>
      <c r="G30" s="545"/>
      <c r="H30" s="215"/>
      <c r="I30" s="9"/>
      <c r="J30" s="9"/>
      <c r="K30" s="9"/>
      <c r="L30" s="9"/>
      <c r="M30" s="9"/>
      <c r="N30" s="9"/>
      <c r="O30" s="9"/>
      <c r="P30" s="9"/>
      <c r="Q30" s="9"/>
      <c r="R30" s="656"/>
      <c r="S30" s="39"/>
    </row>
    <row r="31" spans="1:26" ht="16.5" customHeight="1" thickBot="1">
      <c r="A31" s="86"/>
      <c r="B31" s="747"/>
      <c r="C31" s="748"/>
      <c r="D31" s="744">
        <f>SUM(D28:D30)</f>
        <v>115000</v>
      </c>
      <c r="E31" s="785"/>
      <c r="F31" s="786"/>
      <c r="G31" s="546"/>
      <c r="H31" s="547"/>
      <c r="I31" s="114"/>
      <c r="J31" s="114"/>
      <c r="K31" s="114"/>
      <c r="L31" s="114"/>
      <c r="M31" s="114"/>
      <c r="N31" s="114"/>
      <c r="O31" s="114"/>
      <c r="P31" s="600"/>
      <c r="Q31" s="114"/>
      <c r="R31" s="115"/>
      <c r="S31" s="39"/>
    </row>
    <row r="32" spans="1:26" ht="15.75" customHeight="1" thickBot="1">
      <c r="A32" s="116" t="s">
        <v>109</v>
      </c>
      <c r="B32" s="745"/>
      <c r="C32" s="746" t="s">
        <v>181</v>
      </c>
      <c r="D32" s="649"/>
      <c r="E32" s="779"/>
      <c r="F32" s="780"/>
      <c r="G32" s="548"/>
      <c r="H32" s="549"/>
      <c r="I32" s="117"/>
      <c r="J32" s="117"/>
      <c r="K32" s="117"/>
      <c r="L32" s="117"/>
      <c r="M32" s="117"/>
      <c r="N32" s="117"/>
      <c r="O32" s="117"/>
      <c r="P32" s="601"/>
      <c r="Q32" s="117"/>
      <c r="R32" s="118"/>
      <c r="S32" s="39"/>
    </row>
    <row r="33" spans="1:26" ht="15.75" customHeight="1">
      <c r="A33" s="86"/>
      <c r="B33" s="119" t="s">
        <v>182</v>
      </c>
      <c r="C33" s="550" t="s">
        <v>183</v>
      </c>
      <c r="D33" s="386">
        <v>1500000</v>
      </c>
      <c r="E33" s="466">
        <f t="shared" ref="E33" si="12">F33/D33*1</f>
        <v>0</v>
      </c>
      <c r="F33" s="467">
        <f>K33</f>
        <v>0</v>
      </c>
      <c r="G33" s="551"/>
      <c r="H33" s="229"/>
      <c r="I33" s="13"/>
      <c r="J33" s="13"/>
      <c r="K33" s="13"/>
      <c r="L33" s="13"/>
      <c r="M33" s="13"/>
      <c r="N33" s="13"/>
      <c r="O33" s="13"/>
      <c r="P33" s="13"/>
      <c r="Q33" s="13"/>
      <c r="R33" s="120"/>
      <c r="S33" s="39"/>
    </row>
    <row r="34" spans="1:26" ht="15.75" customHeight="1">
      <c r="A34" s="86"/>
      <c r="B34" s="121" t="s">
        <v>184</v>
      </c>
      <c r="C34" s="552" t="s">
        <v>185</v>
      </c>
      <c r="D34" s="386">
        <v>1100000</v>
      </c>
      <c r="E34" s="466">
        <f t="shared" ref="E34" si="13">F34/D34*1</f>
        <v>0</v>
      </c>
      <c r="F34" s="467">
        <f>G33+H33+I33+J33+K33+L33+M33+N33+O33+P33+Q33+R33</f>
        <v>0</v>
      </c>
      <c r="G34" s="542"/>
      <c r="H34" s="228"/>
      <c r="I34" s="11"/>
      <c r="J34" s="11"/>
      <c r="K34" s="11"/>
      <c r="L34" s="11"/>
      <c r="M34" s="11"/>
      <c r="N34" s="11"/>
      <c r="O34" s="122"/>
      <c r="P34" s="11"/>
      <c r="Q34" s="11"/>
      <c r="R34" s="112"/>
      <c r="S34" s="39"/>
    </row>
    <row r="35" spans="1:26" ht="15.75" customHeight="1" thickBot="1">
      <c r="A35" s="123"/>
      <c r="B35" s="124" t="s">
        <v>186</v>
      </c>
      <c r="C35" s="553" t="s">
        <v>187</v>
      </c>
      <c r="D35" s="554">
        <v>0</v>
      </c>
      <c r="E35" s="555"/>
      <c r="F35" s="556">
        <v>0</v>
      </c>
      <c r="G35" s="557"/>
      <c r="H35" s="558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S35" s="109"/>
      <c r="T35" s="110"/>
      <c r="U35" s="110"/>
      <c r="V35" s="110"/>
      <c r="W35" s="110"/>
      <c r="X35" s="110"/>
      <c r="Y35" s="110"/>
      <c r="Z35" s="110"/>
    </row>
    <row r="36" spans="1:26" ht="15.75" customHeight="1" thickBot="1">
      <c r="A36" s="127"/>
      <c r="B36" s="128"/>
      <c r="C36" s="611"/>
      <c r="D36" s="787">
        <f>SUM(D33:D35)</f>
        <v>2600000</v>
      </c>
      <c r="E36" s="801"/>
      <c r="F36" s="802"/>
      <c r="G36" s="684"/>
      <c r="H36" s="685"/>
      <c r="I36" s="686"/>
      <c r="J36" s="686"/>
      <c r="K36" s="686"/>
      <c r="L36" s="686"/>
      <c r="M36" s="686"/>
      <c r="N36" s="686"/>
      <c r="O36" s="686"/>
      <c r="P36" s="686"/>
      <c r="Q36" s="686"/>
      <c r="R36" s="687"/>
      <c r="S36" s="129"/>
      <c r="T36" s="130"/>
      <c r="U36" s="130"/>
      <c r="V36" s="130"/>
      <c r="W36" s="130"/>
      <c r="X36" s="130"/>
      <c r="Y36" s="130"/>
      <c r="Z36" s="130"/>
    </row>
    <row r="37" spans="1:26" ht="15.75" customHeight="1" thickBot="1">
      <c r="A37" s="702" t="s">
        <v>123</v>
      </c>
      <c r="B37" s="738"/>
      <c r="C37" s="612" t="s">
        <v>188</v>
      </c>
      <c r="D37" s="613"/>
      <c r="E37" s="799"/>
      <c r="F37" s="800"/>
      <c r="G37" s="788"/>
      <c r="H37" s="679"/>
      <c r="I37" s="680"/>
      <c r="J37" s="680"/>
      <c r="K37" s="680"/>
      <c r="L37" s="680"/>
      <c r="M37" s="680"/>
      <c r="N37" s="681"/>
      <c r="O37" s="681"/>
      <c r="P37" s="681"/>
      <c r="Q37" s="682"/>
      <c r="R37" s="683"/>
      <c r="S37" s="131"/>
      <c r="T37" s="132"/>
      <c r="U37" s="132"/>
      <c r="V37" s="132"/>
      <c r="W37" s="132"/>
      <c r="X37" s="132"/>
      <c r="Y37" s="132"/>
      <c r="Z37" s="132"/>
    </row>
    <row r="38" spans="1:26" ht="15.75" customHeight="1" thickBot="1">
      <c r="A38" s="701"/>
      <c r="B38" s="739"/>
      <c r="C38" s="736"/>
      <c r="D38" s="614"/>
      <c r="E38" s="615"/>
      <c r="F38" s="794"/>
      <c r="G38" s="790"/>
      <c r="H38" s="675"/>
      <c r="I38" s="676"/>
      <c r="J38" s="676"/>
      <c r="K38" s="676"/>
      <c r="L38" s="676"/>
      <c r="M38" s="676"/>
      <c r="N38" s="677"/>
      <c r="O38" s="677"/>
      <c r="P38" s="677"/>
      <c r="Q38" s="678"/>
      <c r="R38" s="688"/>
      <c r="S38" s="131"/>
      <c r="T38" s="132"/>
      <c r="U38" s="132"/>
      <c r="V38" s="132"/>
      <c r="W38" s="132"/>
      <c r="X38" s="132"/>
      <c r="Y38" s="132"/>
      <c r="Z38" s="132"/>
    </row>
    <row r="39" spans="1:26" ht="15.75" customHeight="1" thickBot="1">
      <c r="A39" s="701"/>
      <c r="B39" s="740"/>
      <c r="C39" s="737"/>
      <c r="D39" s="689"/>
      <c r="E39" s="690"/>
      <c r="F39" s="795"/>
      <c r="G39" s="791"/>
      <c r="H39" s="691"/>
      <c r="I39" s="692"/>
      <c r="J39" s="692"/>
      <c r="K39" s="692"/>
      <c r="L39" s="692"/>
      <c r="M39" s="692"/>
      <c r="N39" s="704"/>
      <c r="O39" s="704"/>
      <c r="P39" s="704"/>
      <c r="Q39" s="693"/>
      <c r="R39" s="694"/>
      <c r="S39" s="131"/>
      <c r="T39" s="132"/>
      <c r="U39" s="132"/>
      <c r="V39" s="132"/>
      <c r="W39" s="132"/>
      <c r="X39" s="132"/>
      <c r="Y39" s="132"/>
      <c r="Z39" s="132"/>
    </row>
    <row r="40" spans="1:26" ht="15.75" customHeight="1" thickBot="1">
      <c r="A40" s="703"/>
      <c r="B40" s="742"/>
      <c r="C40" s="743"/>
      <c r="D40" s="741">
        <v>3100000</v>
      </c>
      <c r="E40" s="708"/>
      <c r="F40" s="796"/>
      <c r="G40" s="792"/>
      <c r="H40" s="709"/>
      <c r="I40" s="710"/>
      <c r="J40" s="710"/>
      <c r="K40" s="710"/>
      <c r="L40" s="710"/>
      <c r="M40" s="710"/>
      <c r="N40" s="710"/>
      <c r="O40" s="710"/>
      <c r="P40" s="711"/>
      <c r="Q40" s="711"/>
      <c r="R40" s="712"/>
      <c r="S40" s="131"/>
      <c r="T40" s="132"/>
      <c r="U40" s="133"/>
      <c r="V40" s="133"/>
      <c r="W40" s="133"/>
      <c r="X40" s="133"/>
      <c r="Y40" s="133"/>
      <c r="Z40" s="133"/>
    </row>
    <row r="41" spans="1:26" ht="19.5" customHeight="1" thickBot="1">
      <c r="A41" s="816" t="s">
        <v>131</v>
      </c>
      <c r="B41" s="817"/>
      <c r="C41" s="817"/>
      <c r="D41" s="789">
        <f>D40+D36+D31+D26+D23+D19+D17+D9</f>
        <v>13278000</v>
      </c>
      <c r="E41" s="797"/>
      <c r="F41" s="798">
        <f>SUM(F4:F40)</f>
        <v>0</v>
      </c>
      <c r="G41" s="793"/>
      <c r="H41" s="705"/>
      <c r="I41" s="706"/>
      <c r="J41" s="706"/>
      <c r="K41" s="706"/>
      <c r="L41" s="706"/>
      <c r="M41" s="706"/>
      <c r="N41" s="706"/>
      <c r="O41" s="706"/>
      <c r="P41" s="706"/>
      <c r="Q41" s="706"/>
      <c r="R41" s="707"/>
      <c r="S41" s="38"/>
      <c r="T41" s="134"/>
      <c r="U41" s="134"/>
      <c r="V41" s="134"/>
      <c r="W41" s="134"/>
      <c r="X41" s="134"/>
      <c r="Y41" s="134"/>
      <c r="Z41" s="134"/>
    </row>
    <row r="42" spans="1:26" ht="18.75" customHeight="1">
      <c r="A42" s="135"/>
      <c r="B42" s="136"/>
      <c r="C42" s="559"/>
      <c r="D42" s="560"/>
      <c r="E42" s="561"/>
      <c r="F42" s="562"/>
      <c r="G42" s="563"/>
      <c r="H42" s="563"/>
      <c r="I42" s="137"/>
      <c r="J42" s="138"/>
      <c r="K42" s="138"/>
      <c r="L42" s="138"/>
      <c r="M42" s="138"/>
      <c r="N42" s="139"/>
      <c r="O42" s="139"/>
      <c r="P42" s="139"/>
      <c r="Q42" s="139"/>
      <c r="R42" s="137"/>
      <c r="S42" s="39"/>
    </row>
    <row r="43" spans="1:26" ht="21" customHeight="1">
      <c r="A43" s="140"/>
      <c r="B43" s="33"/>
      <c r="C43" s="564"/>
      <c r="D43" s="439"/>
      <c r="E43" s="565"/>
      <c r="F43" s="562">
        <f>F41-D41</f>
        <v>-13278000</v>
      </c>
      <c r="G43" s="563"/>
      <c r="H43" s="563"/>
      <c r="I43" s="137"/>
      <c r="J43" s="138"/>
      <c r="K43" s="138"/>
      <c r="L43" s="138"/>
      <c r="M43" s="138"/>
      <c r="N43" s="139"/>
      <c r="O43" s="139"/>
      <c r="P43" s="139"/>
      <c r="Q43" s="139"/>
      <c r="R43" s="137"/>
      <c r="S43" s="39"/>
    </row>
    <row r="44" spans="1:26" ht="15.75" customHeight="1">
      <c r="A44" s="26"/>
      <c r="B44" s="26"/>
      <c r="C44" s="184"/>
      <c r="D44" s="566"/>
      <c r="E44" s="184"/>
      <c r="F44" s="184"/>
      <c r="G44" s="498"/>
      <c r="H44" s="498"/>
      <c r="I44" s="38"/>
      <c r="J44" s="38"/>
      <c r="K44" s="38"/>
      <c r="L44" s="38"/>
      <c r="M44" s="38"/>
      <c r="N44" s="38"/>
      <c r="O44" s="1"/>
      <c r="P44" s="1"/>
      <c r="Q44" s="1"/>
      <c r="R44" s="37"/>
      <c r="S44" s="39"/>
    </row>
    <row r="45" spans="1:26" ht="15.75" customHeight="1">
      <c r="A45" s="26"/>
      <c r="B45" s="26"/>
      <c r="C45" s="184"/>
      <c r="D45" s="566"/>
      <c r="E45" s="184"/>
      <c r="F45" s="184"/>
      <c r="G45" s="498"/>
      <c r="H45" s="498"/>
      <c r="I45" s="38"/>
      <c r="J45" s="38"/>
      <c r="K45" s="38"/>
      <c r="L45" s="38"/>
      <c r="M45" s="38"/>
      <c r="N45" s="38"/>
      <c r="O45" s="1"/>
      <c r="P45" s="1"/>
      <c r="Q45" s="1"/>
      <c r="R45" s="37"/>
      <c r="S45" s="39"/>
    </row>
    <row r="46" spans="1:26" ht="15.75" customHeight="1">
      <c r="A46" s="26"/>
      <c r="B46" s="26"/>
      <c r="C46" s="184"/>
      <c r="D46" s="566"/>
      <c r="E46" s="184"/>
      <c r="F46" s="184"/>
      <c r="G46" s="498"/>
      <c r="H46" s="498"/>
      <c r="I46" s="38"/>
      <c r="J46" s="38"/>
      <c r="K46" s="38"/>
      <c r="L46" s="38"/>
      <c r="M46" s="38"/>
      <c r="N46" s="38"/>
      <c r="O46" s="1"/>
      <c r="P46" s="1"/>
      <c r="Q46" s="1"/>
      <c r="R46" s="37"/>
      <c r="S46" s="39"/>
    </row>
    <row r="47" spans="1:26" ht="15.75" customHeight="1">
      <c r="A47" s="26"/>
      <c r="B47" s="26"/>
      <c r="C47" s="184"/>
      <c r="D47" s="566"/>
      <c r="E47" s="184"/>
      <c r="F47" s="184"/>
      <c r="G47" s="498"/>
      <c r="H47" s="498"/>
      <c r="I47" s="38"/>
      <c r="J47" s="38"/>
      <c r="K47" s="38"/>
      <c r="L47" s="38"/>
      <c r="M47" s="38"/>
      <c r="N47" s="38"/>
      <c r="O47" s="1"/>
      <c r="P47" s="1"/>
      <c r="Q47" s="1"/>
      <c r="R47" s="37"/>
      <c r="S47" s="39"/>
    </row>
    <row r="48" spans="1:26" ht="15.75" customHeight="1">
      <c r="A48" s="26"/>
      <c r="B48" s="26"/>
      <c r="C48" s="184"/>
      <c r="D48" s="566"/>
      <c r="E48" s="184"/>
      <c r="F48" s="184"/>
      <c r="G48" s="498"/>
      <c r="H48" s="498"/>
      <c r="I48" s="38"/>
      <c r="J48" s="38"/>
      <c r="K48" s="38"/>
      <c r="L48" s="38"/>
      <c r="M48" s="38"/>
      <c r="N48" s="38"/>
      <c r="O48" s="1"/>
      <c r="P48" s="1"/>
      <c r="Q48" s="1"/>
      <c r="R48" s="37"/>
      <c r="S48" s="39"/>
    </row>
    <row r="49" spans="1:19" ht="15.75" customHeight="1">
      <c r="A49" s="26"/>
      <c r="B49" s="26"/>
      <c r="C49" s="184"/>
      <c r="D49" s="566"/>
      <c r="E49" s="184"/>
      <c r="F49" s="184"/>
      <c r="G49" s="498"/>
      <c r="H49" s="498"/>
      <c r="I49" s="38"/>
      <c r="J49" s="38"/>
      <c r="K49" s="38"/>
      <c r="L49" s="38"/>
      <c r="M49" s="38"/>
      <c r="N49" s="38"/>
      <c r="O49" s="1"/>
      <c r="P49" s="1"/>
      <c r="Q49" s="1"/>
      <c r="R49" s="37"/>
      <c r="S49" s="39"/>
    </row>
    <row r="50" spans="1:19" ht="15.75" customHeight="1">
      <c r="A50" s="26"/>
      <c r="B50" s="26"/>
      <c r="C50" s="184"/>
      <c r="D50" s="566"/>
      <c r="E50" s="184"/>
      <c r="F50" s="184"/>
      <c r="G50" s="498"/>
      <c r="H50" s="498"/>
      <c r="I50" s="38"/>
      <c r="J50" s="38"/>
      <c r="K50" s="38"/>
      <c r="L50" s="38"/>
      <c r="M50" s="38"/>
      <c r="N50" s="38"/>
      <c r="O50" s="1"/>
      <c r="P50" s="1"/>
      <c r="Q50" s="1"/>
      <c r="R50" s="37"/>
      <c r="S50" s="39"/>
    </row>
    <row r="51" spans="1:19" ht="15.75" customHeight="1">
      <c r="A51" s="26"/>
      <c r="B51" s="26"/>
      <c r="C51" s="184"/>
      <c r="D51" s="566"/>
      <c r="E51" s="184"/>
      <c r="F51" s="184"/>
      <c r="G51" s="498"/>
      <c r="H51" s="498"/>
      <c r="I51" s="38"/>
      <c r="J51" s="38"/>
      <c r="K51" s="38"/>
      <c r="L51" s="38"/>
      <c r="M51" s="38"/>
      <c r="N51" s="38"/>
      <c r="O51" s="1"/>
      <c r="P51" s="1"/>
      <c r="Q51" s="1"/>
      <c r="R51" s="37"/>
      <c r="S51" s="39"/>
    </row>
    <row r="52" spans="1:19" ht="15.75" customHeight="1">
      <c r="A52" s="26"/>
      <c r="B52" s="26"/>
      <c r="C52" s="184"/>
      <c r="D52" s="566"/>
      <c r="E52" s="184"/>
      <c r="F52" s="184"/>
      <c r="G52" s="498"/>
      <c r="H52" s="498"/>
      <c r="I52" s="38"/>
      <c r="J52" s="38"/>
      <c r="K52" s="38"/>
      <c r="L52" s="38"/>
      <c r="M52" s="38"/>
      <c r="N52" s="38"/>
      <c r="O52" s="1"/>
      <c r="P52" s="1"/>
      <c r="Q52" s="1"/>
      <c r="R52" s="37"/>
      <c r="S52" s="39"/>
    </row>
    <row r="53" spans="1:19" ht="15.75" customHeight="1">
      <c r="A53" s="26"/>
      <c r="B53" s="26"/>
      <c r="C53" s="184"/>
      <c r="D53" s="566"/>
      <c r="E53" s="184"/>
      <c r="F53" s="184"/>
      <c r="G53" s="498"/>
      <c r="H53" s="498"/>
      <c r="I53" s="38"/>
      <c r="J53" s="38"/>
      <c r="K53" s="38"/>
      <c r="L53" s="38"/>
      <c r="M53" s="38"/>
      <c r="N53" s="38"/>
      <c r="O53" s="1"/>
      <c r="P53" s="1"/>
      <c r="Q53" s="1"/>
      <c r="R53" s="37"/>
      <c r="S53" s="39"/>
    </row>
    <row r="54" spans="1:19" ht="15.75" customHeight="1">
      <c r="A54" s="26"/>
      <c r="B54" s="26"/>
      <c r="C54" s="184"/>
      <c r="D54" s="566"/>
      <c r="E54" s="184"/>
      <c r="F54" s="184"/>
      <c r="G54" s="498"/>
      <c r="H54" s="498"/>
      <c r="I54" s="38"/>
      <c r="J54" s="38"/>
      <c r="K54" s="38"/>
      <c r="L54" s="38"/>
      <c r="M54" s="38"/>
      <c r="N54" s="38"/>
      <c r="O54" s="1"/>
      <c r="P54" s="1"/>
      <c r="Q54" s="1"/>
      <c r="R54" s="37"/>
      <c r="S54" s="39"/>
    </row>
    <row r="55" spans="1:19" ht="15.75" customHeight="1">
      <c r="A55" s="26"/>
      <c r="B55" s="26"/>
      <c r="C55" s="184"/>
      <c r="D55" s="566"/>
      <c r="E55" s="184"/>
      <c r="F55" s="184"/>
      <c r="G55" s="498"/>
      <c r="H55" s="498"/>
      <c r="I55" s="38"/>
      <c r="J55" s="38"/>
      <c r="K55" s="38"/>
      <c r="L55" s="38"/>
      <c r="M55" s="38"/>
      <c r="N55" s="38"/>
      <c r="O55" s="1"/>
      <c r="P55" s="1"/>
      <c r="Q55" s="1"/>
      <c r="R55" s="37"/>
      <c r="S55" s="39"/>
    </row>
    <row r="56" spans="1:19" ht="15.75" customHeight="1">
      <c r="A56" s="26"/>
      <c r="B56" s="26"/>
      <c r="C56" s="184"/>
      <c r="D56" s="566"/>
      <c r="E56" s="184"/>
      <c r="F56" s="184"/>
      <c r="G56" s="498"/>
      <c r="H56" s="498"/>
      <c r="I56" s="38"/>
      <c r="J56" s="38"/>
      <c r="K56" s="38"/>
      <c r="L56" s="38"/>
      <c r="M56" s="38"/>
      <c r="N56" s="38"/>
      <c r="O56" s="1"/>
      <c r="P56" s="1"/>
      <c r="Q56" s="1"/>
      <c r="R56" s="37"/>
      <c r="S56" s="39"/>
    </row>
    <row r="57" spans="1:19" ht="15.75" customHeight="1">
      <c r="A57" s="26"/>
      <c r="B57" s="26"/>
      <c r="C57" s="184"/>
      <c r="D57" s="566"/>
      <c r="E57" s="184"/>
      <c r="F57" s="184"/>
      <c r="G57" s="498"/>
      <c r="H57" s="498"/>
      <c r="I57" s="38"/>
      <c r="J57" s="38"/>
      <c r="K57" s="38"/>
      <c r="L57" s="38"/>
      <c r="M57" s="38"/>
      <c r="N57" s="38"/>
      <c r="O57" s="1"/>
      <c r="P57" s="1"/>
      <c r="Q57" s="1"/>
      <c r="R57" s="37"/>
      <c r="S57" s="39"/>
    </row>
    <row r="58" spans="1:19" ht="15.75" customHeight="1">
      <c r="A58" s="26"/>
      <c r="B58" s="26"/>
      <c r="C58" s="184"/>
      <c r="D58" s="566"/>
      <c r="E58" s="184"/>
      <c r="F58" s="184"/>
      <c r="G58" s="498"/>
      <c r="H58" s="498"/>
      <c r="I58" s="38"/>
      <c r="J58" s="38"/>
      <c r="K58" s="38"/>
      <c r="L58" s="38"/>
      <c r="M58" s="38"/>
      <c r="N58" s="38"/>
      <c r="O58" s="1"/>
      <c r="P58" s="1"/>
      <c r="Q58" s="1"/>
      <c r="R58" s="37"/>
      <c r="S58" s="39"/>
    </row>
    <row r="59" spans="1:19" ht="15.75" customHeight="1">
      <c r="A59" s="26"/>
      <c r="B59" s="26"/>
      <c r="C59" s="184"/>
      <c r="D59" s="566"/>
      <c r="E59" s="184"/>
      <c r="F59" s="184"/>
      <c r="G59" s="498"/>
      <c r="H59" s="498"/>
      <c r="I59" s="38"/>
      <c r="J59" s="38"/>
      <c r="K59" s="38"/>
      <c r="L59" s="38"/>
      <c r="M59" s="38"/>
      <c r="N59" s="38"/>
      <c r="O59" s="1"/>
      <c r="P59" s="1"/>
      <c r="Q59" s="1"/>
      <c r="R59" s="37"/>
      <c r="S59" s="39"/>
    </row>
    <row r="60" spans="1:19" ht="15.75" customHeight="1">
      <c r="A60" s="26"/>
      <c r="B60" s="26"/>
      <c r="C60" s="184"/>
      <c r="D60" s="566"/>
      <c r="E60" s="184"/>
      <c r="F60" s="184"/>
      <c r="G60" s="498"/>
      <c r="H60" s="498"/>
      <c r="I60" s="38"/>
      <c r="J60" s="38"/>
      <c r="K60" s="38"/>
      <c r="L60" s="38"/>
      <c r="M60" s="38"/>
      <c r="N60" s="38"/>
      <c r="O60" s="1"/>
      <c r="P60" s="1"/>
      <c r="Q60" s="1"/>
      <c r="R60" s="37"/>
      <c r="S60" s="39"/>
    </row>
    <row r="61" spans="1:19" ht="15.75" customHeight="1">
      <c r="A61" s="26"/>
      <c r="B61" s="26"/>
      <c r="C61" s="184"/>
      <c r="D61" s="566"/>
      <c r="E61" s="184"/>
      <c r="F61" s="184"/>
      <c r="G61" s="498"/>
      <c r="H61" s="498"/>
      <c r="I61" s="38"/>
      <c r="J61" s="38"/>
      <c r="K61" s="38"/>
      <c r="L61" s="38"/>
      <c r="M61" s="38"/>
      <c r="N61" s="38"/>
      <c r="O61" s="1"/>
      <c r="P61" s="1"/>
      <c r="Q61" s="1"/>
      <c r="R61" s="37"/>
      <c r="S61" s="39"/>
    </row>
    <row r="62" spans="1:19" ht="15.75" customHeight="1">
      <c r="A62" s="26"/>
      <c r="B62" s="26"/>
      <c r="C62" s="184"/>
      <c r="D62" s="566"/>
      <c r="E62" s="184"/>
      <c r="F62" s="184"/>
      <c r="G62" s="498"/>
      <c r="H62" s="498"/>
      <c r="I62" s="38"/>
      <c r="J62" s="38"/>
      <c r="K62" s="38"/>
      <c r="L62" s="38"/>
      <c r="M62" s="38"/>
      <c r="N62" s="38"/>
      <c r="O62" s="1"/>
      <c r="P62" s="1"/>
      <c r="Q62" s="1"/>
      <c r="R62" s="37"/>
      <c r="S62" s="39"/>
    </row>
    <row r="63" spans="1:19" ht="15.75" customHeight="1">
      <c r="A63" s="26"/>
      <c r="B63" s="26"/>
      <c r="C63" s="184"/>
      <c r="D63" s="566"/>
      <c r="E63" s="184"/>
      <c r="F63" s="184"/>
      <c r="G63" s="498"/>
      <c r="H63" s="498"/>
      <c r="I63" s="38"/>
      <c r="J63" s="38"/>
      <c r="K63" s="38"/>
      <c r="L63" s="38"/>
      <c r="M63" s="38"/>
      <c r="N63" s="38"/>
      <c r="O63" s="1"/>
      <c r="P63" s="1"/>
      <c r="Q63" s="1"/>
      <c r="R63" s="37"/>
      <c r="S63" s="39"/>
    </row>
    <row r="64" spans="1:19" ht="15.75" customHeight="1">
      <c r="A64" s="26"/>
      <c r="B64" s="26"/>
      <c r="C64" s="184"/>
      <c r="D64" s="566"/>
      <c r="E64" s="184"/>
      <c r="F64" s="184"/>
      <c r="G64" s="498"/>
      <c r="H64" s="498"/>
      <c r="I64" s="38"/>
      <c r="J64" s="38"/>
      <c r="K64" s="38"/>
      <c r="L64" s="38"/>
      <c r="M64" s="38"/>
      <c r="N64" s="38"/>
      <c r="O64" s="1"/>
      <c r="P64" s="1"/>
      <c r="Q64" s="1"/>
      <c r="R64" s="37"/>
      <c r="S64" s="39"/>
    </row>
    <row r="65" spans="1:19" ht="15.75" customHeight="1">
      <c r="A65" s="26"/>
      <c r="B65" s="26"/>
      <c r="C65" s="184"/>
      <c r="D65" s="566"/>
      <c r="E65" s="184"/>
      <c r="F65" s="184"/>
      <c r="G65" s="498"/>
      <c r="H65" s="498"/>
      <c r="I65" s="38"/>
      <c r="J65" s="38"/>
      <c r="K65" s="38"/>
      <c r="L65" s="38"/>
      <c r="M65" s="38"/>
      <c r="N65" s="38"/>
      <c r="O65" s="1"/>
      <c r="P65" s="1"/>
      <c r="Q65" s="1"/>
      <c r="R65" s="37"/>
      <c r="S65" s="39"/>
    </row>
    <row r="66" spans="1:19" ht="15.75" customHeight="1">
      <c r="A66" s="26"/>
      <c r="B66" s="26"/>
      <c r="C66" s="184"/>
      <c r="D66" s="566"/>
      <c r="E66" s="184"/>
      <c r="F66" s="184"/>
      <c r="G66" s="498"/>
      <c r="H66" s="498"/>
      <c r="I66" s="38"/>
      <c r="J66" s="38"/>
      <c r="K66" s="38"/>
      <c r="L66" s="38"/>
      <c r="M66" s="38"/>
      <c r="N66" s="38"/>
      <c r="O66" s="1"/>
      <c r="P66" s="1"/>
      <c r="Q66" s="1"/>
      <c r="R66" s="37"/>
      <c r="S66" s="39"/>
    </row>
    <row r="67" spans="1:19" ht="15.75" customHeight="1">
      <c r="A67" s="26"/>
      <c r="B67" s="26"/>
      <c r="C67" s="184"/>
      <c r="D67" s="566"/>
      <c r="E67" s="184"/>
      <c r="F67" s="184"/>
      <c r="G67" s="498"/>
      <c r="H67" s="498"/>
      <c r="I67" s="38"/>
      <c r="J67" s="38"/>
      <c r="K67" s="38"/>
      <c r="L67" s="38"/>
      <c r="M67" s="38"/>
      <c r="N67" s="38"/>
      <c r="O67" s="1"/>
      <c r="P67" s="1"/>
      <c r="Q67" s="1"/>
      <c r="R67" s="37"/>
      <c r="S67" s="39"/>
    </row>
    <row r="68" spans="1:19" ht="15.75" customHeight="1">
      <c r="A68" s="26"/>
      <c r="B68" s="26"/>
      <c r="C68" s="184"/>
      <c r="D68" s="566"/>
      <c r="E68" s="184"/>
      <c r="F68" s="184"/>
      <c r="G68" s="498"/>
      <c r="H68" s="498"/>
      <c r="I68" s="38"/>
      <c r="J68" s="38"/>
      <c r="K68" s="38"/>
      <c r="L68" s="38"/>
      <c r="M68" s="38"/>
      <c r="N68" s="38"/>
      <c r="O68" s="1"/>
      <c r="P68" s="1"/>
      <c r="Q68" s="1"/>
      <c r="R68" s="37"/>
      <c r="S68" s="39"/>
    </row>
    <row r="69" spans="1:19" ht="15.75" customHeight="1">
      <c r="A69" s="26"/>
      <c r="B69" s="26"/>
      <c r="C69" s="184"/>
      <c r="D69" s="566"/>
      <c r="E69" s="184"/>
      <c r="F69" s="184"/>
      <c r="G69" s="498"/>
      <c r="H69" s="498"/>
      <c r="I69" s="38"/>
      <c r="J69" s="38"/>
      <c r="K69" s="38"/>
      <c r="L69" s="38"/>
      <c r="M69" s="38"/>
      <c r="N69" s="38"/>
      <c r="O69" s="1"/>
      <c r="P69" s="1"/>
      <c r="Q69" s="1"/>
      <c r="R69" s="37"/>
      <c r="S69" s="39"/>
    </row>
    <row r="70" spans="1:19" ht="15.75" customHeight="1">
      <c r="A70" s="26"/>
      <c r="B70" s="26"/>
      <c r="C70" s="184"/>
      <c r="D70" s="566"/>
      <c r="E70" s="184"/>
      <c r="F70" s="184"/>
      <c r="G70" s="498"/>
      <c r="H70" s="498"/>
      <c r="I70" s="38"/>
      <c r="J70" s="38"/>
      <c r="K70" s="38"/>
      <c r="L70" s="38"/>
      <c r="M70" s="38"/>
      <c r="N70" s="38"/>
      <c r="O70" s="1"/>
      <c r="P70" s="1"/>
      <c r="Q70" s="1"/>
      <c r="R70" s="37"/>
      <c r="S70" s="39"/>
    </row>
    <row r="71" spans="1:19" ht="15.75" customHeight="1">
      <c r="A71" s="26"/>
      <c r="B71" s="26"/>
      <c r="C71" s="184"/>
      <c r="D71" s="566"/>
      <c r="E71" s="184"/>
      <c r="F71" s="184"/>
      <c r="G71" s="498"/>
      <c r="H71" s="498"/>
      <c r="I71" s="38"/>
      <c r="J71" s="38"/>
      <c r="K71" s="38"/>
      <c r="L71" s="38"/>
      <c r="M71" s="38"/>
      <c r="N71" s="38"/>
      <c r="O71" s="1"/>
      <c r="P71" s="1"/>
      <c r="Q71" s="1"/>
      <c r="R71" s="37"/>
      <c r="S71" s="39"/>
    </row>
    <row r="72" spans="1:19" ht="15.75" customHeight="1">
      <c r="A72" s="26"/>
      <c r="B72" s="26"/>
      <c r="C72" s="184"/>
      <c r="D72" s="566"/>
      <c r="E72" s="184"/>
      <c r="F72" s="184"/>
      <c r="G72" s="498"/>
      <c r="H72" s="498"/>
      <c r="I72" s="38"/>
      <c r="J72" s="38"/>
      <c r="K72" s="38"/>
      <c r="L72" s="38"/>
      <c r="M72" s="38"/>
      <c r="N72" s="38"/>
      <c r="O72" s="1"/>
      <c r="P72" s="1"/>
      <c r="Q72" s="1"/>
      <c r="R72" s="37"/>
      <c r="S72" s="39"/>
    </row>
    <row r="73" spans="1:19" ht="15.75" customHeight="1">
      <c r="A73" s="26"/>
      <c r="B73" s="26"/>
      <c r="C73" s="184"/>
      <c r="D73" s="566"/>
      <c r="E73" s="184"/>
      <c r="F73" s="184"/>
      <c r="G73" s="498"/>
      <c r="H73" s="498"/>
      <c r="I73" s="38"/>
      <c r="J73" s="38"/>
      <c r="K73" s="38"/>
      <c r="L73" s="38"/>
      <c r="M73" s="38"/>
      <c r="N73" s="38"/>
      <c r="O73" s="1"/>
      <c r="P73" s="1"/>
      <c r="Q73" s="1"/>
      <c r="R73" s="37"/>
      <c r="S73" s="39"/>
    </row>
    <row r="74" spans="1:19" ht="15.75" customHeight="1">
      <c r="A74" s="26"/>
      <c r="B74" s="26"/>
      <c r="C74" s="184"/>
      <c r="D74" s="566"/>
      <c r="E74" s="184"/>
      <c r="F74" s="184"/>
      <c r="G74" s="498"/>
      <c r="H74" s="498"/>
      <c r="I74" s="38"/>
      <c r="J74" s="38"/>
      <c r="K74" s="38"/>
      <c r="L74" s="38"/>
      <c r="M74" s="38"/>
      <c r="N74" s="38"/>
      <c r="O74" s="1"/>
      <c r="P74" s="1"/>
      <c r="Q74" s="1"/>
      <c r="R74" s="37"/>
      <c r="S74" s="39"/>
    </row>
    <row r="75" spans="1:19" ht="15.75" customHeight="1">
      <c r="A75" s="26"/>
      <c r="B75" s="26"/>
      <c r="C75" s="184"/>
      <c r="D75" s="566"/>
      <c r="E75" s="184"/>
      <c r="F75" s="184"/>
      <c r="G75" s="498"/>
      <c r="H75" s="498"/>
      <c r="I75" s="38"/>
      <c r="J75" s="38"/>
      <c r="K75" s="38"/>
      <c r="L75" s="38"/>
      <c r="M75" s="38"/>
      <c r="N75" s="38"/>
      <c r="O75" s="1"/>
      <c r="P75" s="1"/>
      <c r="Q75" s="1"/>
      <c r="R75" s="37"/>
      <c r="S75" s="39"/>
    </row>
    <row r="76" spans="1:19" ht="15.75" customHeight="1">
      <c r="A76" s="26"/>
      <c r="B76" s="26"/>
      <c r="C76" s="184"/>
      <c r="D76" s="566"/>
      <c r="E76" s="184"/>
      <c r="F76" s="184"/>
      <c r="G76" s="498"/>
      <c r="H76" s="498"/>
      <c r="I76" s="38"/>
      <c r="J76" s="38"/>
      <c r="K76" s="38"/>
      <c r="L76" s="38"/>
      <c r="M76" s="38"/>
      <c r="N76" s="38"/>
      <c r="O76" s="1"/>
      <c r="P76" s="1"/>
      <c r="Q76" s="1"/>
      <c r="R76" s="37"/>
      <c r="S76" s="39"/>
    </row>
    <row r="77" spans="1:19" ht="15.75" customHeight="1">
      <c r="A77" s="26"/>
      <c r="B77" s="26"/>
      <c r="C77" s="184"/>
      <c r="D77" s="566"/>
      <c r="E77" s="184"/>
      <c r="F77" s="184"/>
      <c r="G77" s="498"/>
      <c r="H77" s="498"/>
      <c r="I77" s="38"/>
      <c r="J77" s="38"/>
      <c r="K77" s="38"/>
      <c r="L77" s="38"/>
      <c r="M77" s="38"/>
      <c r="N77" s="38"/>
      <c r="O77" s="1"/>
      <c r="P77" s="1"/>
      <c r="Q77" s="1"/>
      <c r="R77" s="37"/>
      <c r="S77" s="39"/>
    </row>
    <row r="78" spans="1:19" ht="15.75" customHeight="1">
      <c r="A78" s="26"/>
      <c r="B78" s="26"/>
      <c r="C78" s="184"/>
      <c r="D78" s="566"/>
      <c r="E78" s="184"/>
      <c r="F78" s="184"/>
      <c r="G78" s="498"/>
      <c r="H78" s="498"/>
      <c r="I78" s="38"/>
      <c r="J78" s="38"/>
      <c r="K78" s="38"/>
      <c r="L78" s="38"/>
      <c r="M78" s="38"/>
      <c r="N78" s="38"/>
      <c r="O78" s="1"/>
      <c r="P78" s="1"/>
      <c r="Q78" s="1"/>
      <c r="R78" s="37"/>
      <c r="S78" s="39"/>
    </row>
    <row r="79" spans="1:19" ht="15.75" customHeight="1">
      <c r="A79" s="26"/>
      <c r="B79" s="26"/>
      <c r="C79" s="184"/>
      <c r="D79" s="566"/>
      <c r="E79" s="184"/>
      <c r="F79" s="184"/>
      <c r="G79" s="498"/>
      <c r="H79" s="498"/>
      <c r="I79" s="38"/>
      <c r="J79" s="38"/>
      <c r="K79" s="38"/>
      <c r="L79" s="38"/>
      <c r="M79" s="38"/>
      <c r="N79" s="38"/>
      <c r="O79" s="1"/>
      <c r="P79" s="1"/>
      <c r="Q79" s="1"/>
      <c r="R79" s="37"/>
      <c r="S79" s="39"/>
    </row>
    <row r="80" spans="1:19" ht="15.75" customHeight="1">
      <c r="A80" s="26"/>
      <c r="B80" s="26"/>
      <c r="C80" s="184"/>
      <c r="D80" s="566"/>
      <c r="E80" s="184"/>
      <c r="F80" s="184"/>
      <c r="G80" s="498"/>
      <c r="H80" s="498"/>
      <c r="I80" s="38"/>
      <c r="J80" s="38"/>
      <c r="K80" s="38"/>
      <c r="L80" s="38"/>
      <c r="M80" s="38"/>
      <c r="N80" s="38"/>
      <c r="O80" s="1"/>
      <c r="P80" s="1"/>
      <c r="Q80" s="1"/>
      <c r="R80" s="37"/>
      <c r="S80" s="39"/>
    </row>
    <row r="81" spans="1:19" ht="15.75" customHeight="1">
      <c r="A81" s="26"/>
      <c r="B81" s="26"/>
      <c r="C81" s="184"/>
      <c r="D81" s="566"/>
      <c r="E81" s="184"/>
      <c r="F81" s="184"/>
      <c r="G81" s="498"/>
      <c r="H81" s="498"/>
      <c r="I81" s="38"/>
      <c r="J81" s="38"/>
      <c r="K81" s="38"/>
      <c r="L81" s="38"/>
      <c r="M81" s="38"/>
      <c r="N81" s="38"/>
      <c r="O81" s="1"/>
      <c r="P81" s="1"/>
      <c r="Q81" s="1"/>
      <c r="R81" s="37"/>
      <c r="S81" s="39"/>
    </row>
    <row r="82" spans="1:19" ht="15.75" customHeight="1">
      <c r="A82" s="26"/>
      <c r="B82" s="26"/>
      <c r="C82" s="184"/>
      <c r="D82" s="566"/>
      <c r="E82" s="184"/>
      <c r="F82" s="184"/>
      <c r="G82" s="498"/>
      <c r="H82" s="498"/>
      <c r="I82" s="38"/>
      <c r="J82" s="38"/>
      <c r="K82" s="38"/>
      <c r="L82" s="38"/>
      <c r="M82" s="38"/>
      <c r="N82" s="38"/>
      <c r="O82" s="1"/>
      <c r="P82" s="1"/>
      <c r="Q82" s="1"/>
      <c r="R82" s="37"/>
      <c r="S82" s="39"/>
    </row>
    <row r="83" spans="1:19" ht="15.75" customHeight="1">
      <c r="A83" s="26"/>
      <c r="B83" s="26"/>
      <c r="C83" s="184"/>
      <c r="D83" s="566"/>
      <c r="E83" s="184"/>
      <c r="F83" s="184"/>
      <c r="G83" s="498"/>
      <c r="H83" s="498"/>
      <c r="I83" s="38"/>
      <c r="J83" s="38"/>
      <c r="K83" s="38"/>
      <c r="L83" s="38"/>
      <c r="M83" s="38"/>
      <c r="N83" s="38"/>
      <c r="O83" s="1"/>
      <c r="P83" s="1"/>
      <c r="Q83" s="1"/>
      <c r="R83" s="37"/>
      <c r="S83" s="39"/>
    </row>
    <row r="84" spans="1:19" ht="15.75" customHeight="1">
      <c r="A84" s="26"/>
      <c r="B84" s="26"/>
      <c r="C84" s="184"/>
      <c r="D84" s="566"/>
      <c r="E84" s="184"/>
      <c r="F84" s="184"/>
      <c r="G84" s="498"/>
      <c r="H84" s="498"/>
      <c r="I84" s="38"/>
      <c r="J84" s="38"/>
      <c r="K84" s="38"/>
      <c r="L84" s="38"/>
      <c r="M84" s="38"/>
      <c r="N84" s="38"/>
      <c r="O84" s="1"/>
      <c r="P84" s="1"/>
      <c r="Q84" s="1"/>
      <c r="R84" s="37"/>
      <c r="S84" s="39"/>
    </row>
    <row r="85" spans="1:19" ht="15.75" customHeight="1">
      <c r="A85" s="26"/>
      <c r="B85" s="26"/>
      <c r="C85" s="184"/>
      <c r="D85" s="566"/>
      <c r="E85" s="184"/>
      <c r="F85" s="184"/>
      <c r="G85" s="498"/>
      <c r="H85" s="498"/>
      <c r="I85" s="38"/>
      <c r="J85" s="38"/>
      <c r="K85" s="38"/>
      <c r="L85" s="38"/>
      <c r="M85" s="38"/>
      <c r="N85" s="38"/>
      <c r="O85" s="1"/>
      <c r="P85" s="1"/>
      <c r="Q85" s="1"/>
      <c r="R85" s="37"/>
      <c r="S85" s="39"/>
    </row>
    <row r="86" spans="1:19" ht="15.75" customHeight="1">
      <c r="A86" s="26"/>
      <c r="B86" s="26"/>
      <c r="C86" s="184"/>
      <c r="D86" s="566"/>
      <c r="E86" s="184"/>
      <c r="F86" s="184"/>
      <c r="G86" s="498"/>
      <c r="H86" s="498"/>
      <c r="I86" s="38"/>
      <c r="J86" s="38"/>
      <c r="K86" s="38"/>
      <c r="L86" s="38"/>
      <c r="M86" s="38"/>
      <c r="N86" s="38"/>
      <c r="O86" s="1"/>
      <c r="P86" s="1"/>
      <c r="Q86" s="1"/>
      <c r="R86" s="37"/>
      <c r="S86" s="39"/>
    </row>
    <row r="87" spans="1:19" ht="15.75" customHeight="1">
      <c r="A87" s="26"/>
      <c r="B87" s="26"/>
      <c r="C87" s="184"/>
      <c r="D87" s="566"/>
      <c r="E87" s="184"/>
      <c r="F87" s="184"/>
      <c r="G87" s="498"/>
      <c r="H87" s="498"/>
      <c r="I87" s="38"/>
      <c r="J87" s="38"/>
      <c r="K87" s="38"/>
      <c r="L87" s="38"/>
      <c r="M87" s="38"/>
      <c r="N87" s="38"/>
      <c r="O87" s="1"/>
      <c r="P87" s="1"/>
      <c r="Q87" s="1"/>
      <c r="R87" s="37"/>
      <c r="S87" s="39"/>
    </row>
    <row r="88" spans="1:19" ht="15.75" customHeight="1">
      <c r="A88" s="26"/>
      <c r="B88" s="26"/>
      <c r="C88" s="184"/>
      <c r="D88" s="566"/>
      <c r="E88" s="184"/>
      <c r="F88" s="184"/>
      <c r="G88" s="498"/>
      <c r="H88" s="498"/>
      <c r="I88" s="38"/>
      <c r="J88" s="38"/>
      <c r="K88" s="38"/>
      <c r="L88" s="38"/>
      <c r="M88" s="38"/>
      <c r="N88" s="38"/>
      <c r="O88" s="1"/>
      <c r="P88" s="1"/>
      <c r="Q88" s="1"/>
      <c r="R88" s="37"/>
      <c r="S88" s="39"/>
    </row>
    <row r="89" spans="1:19" ht="15.75" customHeight="1">
      <c r="A89" s="26"/>
      <c r="B89" s="26"/>
      <c r="C89" s="184"/>
      <c r="D89" s="566"/>
      <c r="E89" s="184"/>
      <c r="F89" s="184"/>
      <c r="G89" s="498"/>
      <c r="H89" s="498"/>
      <c r="I89" s="38"/>
      <c r="J89" s="38"/>
      <c r="K89" s="38"/>
      <c r="L89" s="38"/>
      <c r="M89" s="38"/>
      <c r="N89" s="38"/>
      <c r="O89" s="1"/>
      <c r="P89" s="1"/>
      <c r="Q89" s="1"/>
      <c r="R89" s="37"/>
      <c r="S89" s="39"/>
    </row>
    <row r="90" spans="1:19" ht="15.75" customHeight="1">
      <c r="A90" s="26"/>
      <c r="B90" s="26"/>
      <c r="C90" s="184"/>
      <c r="D90" s="566"/>
      <c r="E90" s="184"/>
      <c r="F90" s="184"/>
      <c r="G90" s="498"/>
      <c r="H90" s="498"/>
      <c r="I90" s="38"/>
      <c r="J90" s="38"/>
      <c r="K90" s="38"/>
      <c r="L90" s="38"/>
      <c r="M90" s="38"/>
      <c r="N90" s="38"/>
      <c r="O90" s="1"/>
      <c r="P90" s="1"/>
      <c r="Q90" s="1"/>
      <c r="R90" s="37"/>
      <c r="S90" s="39"/>
    </row>
    <row r="91" spans="1:19" ht="15.75" customHeight="1">
      <c r="A91" s="26"/>
      <c r="B91" s="26"/>
      <c r="C91" s="184"/>
      <c r="D91" s="566"/>
      <c r="E91" s="184"/>
      <c r="F91" s="184"/>
      <c r="G91" s="498"/>
      <c r="H91" s="498"/>
      <c r="I91" s="38"/>
      <c r="J91" s="38"/>
      <c r="K91" s="38"/>
      <c r="L91" s="38"/>
      <c r="M91" s="38"/>
      <c r="N91" s="38"/>
      <c r="O91" s="1"/>
      <c r="P91" s="1"/>
      <c r="Q91" s="1"/>
      <c r="R91" s="37"/>
      <c r="S91" s="39"/>
    </row>
    <row r="92" spans="1:19" ht="15.75" customHeight="1">
      <c r="A92" s="26"/>
      <c r="B92" s="26"/>
      <c r="C92" s="184"/>
      <c r="D92" s="566"/>
      <c r="E92" s="184"/>
      <c r="F92" s="184"/>
      <c r="G92" s="498"/>
      <c r="H92" s="498"/>
      <c r="I92" s="38"/>
      <c r="J92" s="38"/>
      <c r="K92" s="38"/>
      <c r="L92" s="38"/>
      <c r="M92" s="38"/>
      <c r="N92" s="38"/>
      <c r="O92" s="1"/>
      <c r="P92" s="1"/>
      <c r="Q92" s="1"/>
      <c r="R92" s="37"/>
      <c r="S92" s="39"/>
    </row>
    <row r="93" spans="1:19" ht="15.75" customHeight="1">
      <c r="A93" s="26"/>
      <c r="B93" s="26"/>
      <c r="C93" s="184"/>
      <c r="D93" s="566"/>
      <c r="E93" s="184"/>
      <c r="F93" s="184"/>
      <c r="G93" s="498"/>
      <c r="H93" s="498"/>
      <c r="I93" s="38"/>
      <c r="J93" s="38"/>
      <c r="K93" s="38"/>
      <c r="L93" s="38"/>
      <c r="M93" s="38"/>
      <c r="N93" s="38"/>
      <c r="O93" s="1"/>
      <c r="P93" s="1"/>
      <c r="Q93" s="1"/>
      <c r="R93" s="37"/>
      <c r="S93" s="39"/>
    </row>
    <row r="94" spans="1:19" ht="15.75" customHeight="1">
      <c r="A94" s="26"/>
      <c r="B94" s="26"/>
      <c r="C94" s="184"/>
      <c r="D94" s="566"/>
      <c r="E94" s="184"/>
      <c r="F94" s="184"/>
      <c r="G94" s="498"/>
      <c r="H94" s="498"/>
      <c r="I94" s="38"/>
      <c r="J94" s="38"/>
      <c r="K94" s="38"/>
      <c r="L94" s="38"/>
      <c r="M94" s="38"/>
      <c r="N94" s="38"/>
      <c r="O94" s="1"/>
      <c r="P94" s="1"/>
      <c r="Q94" s="1"/>
      <c r="R94" s="37"/>
      <c r="S94" s="39"/>
    </row>
    <row r="95" spans="1:19" ht="15.75" customHeight="1">
      <c r="A95" s="26"/>
      <c r="B95" s="26"/>
      <c r="C95" s="184"/>
      <c r="D95" s="566"/>
      <c r="E95" s="184"/>
      <c r="F95" s="184"/>
      <c r="G95" s="498"/>
      <c r="H95" s="498"/>
      <c r="I95" s="38"/>
      <c r="J95" s="38"/>
      <c r="K95" s="38"/>
      <c r="L95" s="38"/>
      <c r="M95" s="38"/>
      <c r="N95" s="38"/>
      <c r="O95" s="1"/>
      <c r="P95" s="1"/>
      <c r="Q95" s="1"/>
      <c r="R95" s="37"/>
      <c r="S95" s="39"/>
    </row>
    <row r="96" spans="1:19" ht="15.75" customHeight="1">
      <c r="A96" s="26"/>
      <c r="B96" s="26"/>
      <c r="C96" s="184"/>
      <c r="D96" s="566"/>
      <c r="E96" s="184"/>
      <c r="F96" s="184"/>
      <c r="G96" s="498"/>
      <c r="H96" s="498"/>
      <c r="I96" s="38"/>
      <c r="J96" s="38"/>
      <c r="K96" s="38"/>
      <c r="L96" s="38"/>
      <c r="M96" s="38"/>
      <c r="N96" s="38"/>
      <c r="O96" s="1"/>
      <c r="P96" s="1"/>
      <c r="Q96" s="1"/>
      <c r="R96" s="37"/>
      <c r="S96" s="39"/>
    </row>
    <row r="97" spans="1:19" ht="15.75" customHeight="1">
      <c r="A97" s="26"/>
      <c r="B97" s="26"/>
      <c r="C97" s="184"/>
      <c r="D97" s="566"/>
      <c r="E97" s="184"/>
      <c r="F97" s="184"/>
      <c r="G97" s="498"/>
      <c r="H97" s="498"/>
      <c r="I97" s="38"/>
      <c r="J97" s="38"/>
      <c r="K97" s="38"/>
      <c r="L97" s="38"/>
      <c r="M97" s="38"/>
      <c r="N97" s="38"/>
      <c r="O97" s="1"/>
      <c r="P97" s="1"/>
      <c r="Q97" s="1"/>
      <c r="R97" s="37"/>
      <c r="S97" s="39"/>
    </row>
    <row r="98" spans="1:19" ht="15.75" customHeight="1">
      <c r="A98" s="26"/>
      <c r="B98" s="26"/>
      <c r="C98" s="184"/>
      <c r="D98" s="566"/>
      <c r="E98" s="184"/>
      <c r="F98" s="184"/>
      <c r="G98" s="498"/>
      <c r="H98" s="498"/>
      <c r="I98" s="38"/>
      <c r="J98" s="38"/>
      <c r="K98" s="38"/>
      <c r="L98" s="38"/>
      <c r="M98" s="38"/>
      <c r="N98" s="38"/>
      <c r="O98" s="1"/>
      <c r="P98" s="1"/>
      <c r="Q98" s="1"/>
      <c r="R98" s="37"/>
      <c r="S98" s="39"/>
    </row>
    <row r="99" spans="1:19" ht="15.75" customHeight="1">
      <c r="A99" s="26"/>
      <c r="B99" s="26"/>
      <c r="C99" s="184"/>
      <c r="D99" s="566"/>
      <c r="E99" s="184"/>
      <c r="F99" s="184"/>
      <c r="G99" s="498"/>
      <c r="H99" s="498"/>
      <c r="I99" s="38"/>
      <c r="J99" s="38"/>
      <c r="K99" s="38"/>
      <c r="L99" s="38"/>
      <c r="M99" s="38"/>
      <c r="N99" s="38"/>
      <c r="O99" s="1"/>
      <c r="P99" s="1"/>
      <c r="Q99" s="1"/>
      <c r="R99" s="37"/>
      <c r="S99" s="39"/>
    </row>
    <row r="100" spans="1:19" ht="15.75" customHeight="1">
      <c r="A100" s="26"/>
      <c r="B100" s="26"/>
      <c r="C100" s="184"/>
      <c r="D100" s="566"/>
      <c r="E100" s="184"/>
      <c r="F100" s="184"/>
      <c r="G100" s="498"/>
      <c r="H100" s="498"/>
      <c r="I100" s="38"/>
      <c r="J100" s="38"/>
      <c r="K100" s="38"/>
      <c r="L100" s="38"/>
      <c r="M100" s="38"/>
      <c r="N100" s="38"/>
      <c r="O100" s="1"/>
      <c r="P100" s="1"/>
      <c r="Q100" s="1"/>
      <c r="R100" s="37"/>
      <c r="S100" s="39"/>
    </row>
    <row r="101" spans="1:19" ht="15.75" customHeight="1">
      <c r="A101" s="26"/>
      <c r="B101" s="26"/>
      <c r="C101" s="184"/>
      <c r="D101" s="566"/>
      <c r="E101" s="184"/>
      <c r="F101" s="184"/>
      <c r="G101" s="498"/>
      <c r="H101" s="498"/>
      <c r="I101" s="38"/>
      <c r="J101" s="38"/>
      <c r="K101" s="38"/>
      <c r="L101" s="38"/>
      <c r="M101" s="38"/>
      <c r="N101" s="38"/>
      <c r="O101" s="1"/>
      <c r="P101" s="1"/>
      <c r="Q101" s="1"/>
      <c r="R101" s="37"/>
      <c r="S101" s="39"/>
    </row>
    <row r="102" spans="1:19" ht="15.75" customHeight="1">
      <c r="A102" s="26"/>
      <c r="B102" s="26"/>
      <c r="C102" s="184"/>
      <c r="D102" s="566"/>
      <c r="E102" s="184"/>
      <c r="F102" s="184"/>
      <c r="G102" s="498"/>
      <c r="H102" s="498"/>
      <c r="I102" s="38"/>
      <c r="J102" s="38"/>
      <c r="K102" s="38"/>
      <c r="L102" s="38"/>
      <c r="M102" s="38"/>
      <c r="N102" s="38"/>
      <c r="O102" s="1"/>
      <c r="P102" s="1"/>
      <c r="Q102" s="1"/>
      <c r="R102" s="37"/>
      <c r="S102" s="39"/>
    </row>
    <row r="103" spans="1:19" ht="15.75" customHeight="1">
      <c r="A103" s="26"/>
      <c r="B103" s="26"/>
      <c r="C103" s="184"/>
      <c r="D103" s="566"/>
      <c r="E103" s="184"/>
      <c r="F103" s="184"/>
      <c r="G103" s="498"/>
      <c r="H103" s="498"/>
      <c r="I103" s="38"/>
      <c r="J103" s="38"/>
      <c r="K103" s="38"/>
      <c r="L103" s="38"/>
      <c r="M103" s="38"/>
      <c r="N103" s="38"/>
      <c r="O103" s="1"/>
      <c r="P103" s="1"/>
      <c r="Q103" s="1"/>
      <c r="R103" s="37"/>
      <c r="S103" s="39"/>
    </row>
    <row r="104" spans="1:19" ht="15.75" customHeight="1">
      <c r="A104" s="26"/>
      <c r="B104" s="26"/>
      <c r="C104" s="184"/>
      <c r="D104" s="566"/>
      <c r="E104" s="184"/>
      <c r="F104" s="184"/>
      <c r="G104" s="498"/>
      <c r="H104" s="498"/>
      <c r="I104" s="38"/>
      <c r="J104" s="38"/>
      <c r="K104" s="38"/>
      <c r="L104" s="38"/>
      <c r="M104" s="38"/>
      <c r="N104" s="38"/>
      <c r="O104" s="1"/>
      <c r="P104" s="1"/>
      <c r="Q104" s="1"/>
      <c r="R104" s="37"/>
      <c r="S104" s="39"/>
    </row>
    <row r="105" spans="1:19" ht="15.75" customHeight="1">
      <c r="A105" s="26"/>
      <c r="B105" s="26"/>
      <c r="C105" s="184"/>
      <c r="D105" s="566"/>
      <c r="E105" s="184"/>
      <c r="F105" s="184"/>
      <c r="G105" s="498"/>
      <c r="H105" s="498"/>
      <c r="I105" s="38"/>
      <c r="J105" s="38"/>
      <c r="K105" s="38"/>
      <c r="L105" s="38"/>
      <c r="M105" s="38"/>
      <c r="N105" s="38"/>
      <c r="O105" s="1"/>
      <c r="P105" s="1"/>
      <c r="Q105" s="1"/>
      <c r="R105" s="37"/>
      <c r="S105" s="39"/>
    </row>
    <row r="106" spans="1:19" ht="15.75" customHeight="1">
      <c r="A106" s="26"/>
      <c r="B106" s="26"/>
      <c r="C106" s="184"/>
      <c r="D106" s="566"/>
      <c r="E106" s="184"/>
      <c r="F106" s="184"/>
      <c r="G106" s="498"/>
      <c r="H106" s="498"/>
      <c r="I106" s="38"/>
      <c r="J106" s="38"/>
      <c r="K106" s="38"/>
      <c r="L106" s="38"/>
      <c r="M106" s="38"/>
      <c r="N106" s="38"/>
      <c r="O106" s="1"/>
      <c r="P106" s="1"/>
      <c r="Q106" s="1"/>
      <c r="R106" s="37"/>
      <c r="S106" s="39"/>
    </row>
    <row r="107" spans="1:19" ht="15.75" customHeight="1">
      <c r="A107" s="26"/>
      <c r="B107" s="26"/>
      <c r="C107" s="184"/>
      <c r="D107" s="566"/>
      <c r="E107" s="184"/>
      <c r="F107" s="184"/>
      <c r="G107" s="498"/>
      <c r="H107" s="498"/>
      <c r="I107" s="38"/>
      <c r="J107" s="38"/>
      <c r="K107" s="38"/>
      <c r="L107" s="38"/>
      <c r="M107" s="38"/>
      <c r="N107" s="38"/>
      <c r="O107" s="1"/>
      <c r="P107" s="1"/>
      <c r="Q107" s="1"/>
      <c r="R107" s="37"/>
      <c r="S107" s="39"/>
    </row>
    <row r="108" spans="1:19" ht="15.75" customHeight="1">
      <c r="A108" s="26"/>
      <c r="B108" s="26"/>
      <c r="C108" s="184"/>
      <c r="D108" s="566"/>
      <c r="E108" s="184"/>
      <c r="F108" s="184"/>
      <c r="G108" s="498"/>
      <c r="H108" s="498"/>
      <c r="I108" s="38"/>
      <c r="J108" s="38"/>
      <c r="K108" s="38"/>
      <c r="L108" s="38"/>
      <c r="M108" s="38"/>
      <c r="N108" s="38"/>
      <c r="O108" s="1"/>
      <c r="P108" s="1"/>
      <c r="Q108" s="1"/>
      <c r="R108" s="37"/>
      <c r="S108" s="39"/>
    </row>
    <row r="109" spans="1:19" ht="15.75" customHeight="1">
      <c r="A109" s="26"/>
      <c r="B109" s="26"/>
      <c r="C109" s="184"/>
      <c r="D109" s="566"/>
      <c r="E109" s="184"/>
      <c r="F109" s="184"/>
      <c r="G109" s="498"/>
      <c r="H109" s="498"/>
      <c r="I109" s="38"/>
      <c r="J109" s="38"/>
      <c r="K109" s="38"/>
      <c r="L109" s="38"/>
      <c r="M109" s="38"/>
      <c r="N109" s="38"/>
      <c r="O109" s="1"/>
      <c r="P109" s="1"/>
      <c r="Q109" s="1"/>
      <c r="R109" s="37"/>
      <c r="S109" s="39"/>
    </row>
    <row r="110" spans="1:19" ht="15.75" customHeight="1">
      <c r="A110" s="26"/>
      <c r="B110" s="26"/>
      <c r="C110" s="184"/>
      <c r="D110" s="566"/>
      <c r="E110" s="184"/>
      <c r="F110" s="184"/>
      <c r="G110" s="498"/>
      <c r="H110" s="498"/>
      <c r="I110" s="38"/>
      <c r="J110" s="38"/>
      <c r="K110" s="38"/>
      <c r="L110" s="38"/>
      <c r="M110" s="38"/>
      <c r="N110" s="38"/>
      <c r="O110" s="1"/>
      <c r="P110" s="1"/>
      <c r="Q110" s="1"/>
      <c r="R110" s="37"/>
      <c r="S110" s="39"/>
    </row>
    <row r="111" spans="1:19" ht="15.75" customHeight="1">
      <c r="A111" s="26"/>
      <c r="B111" s="26"/>
      <c r="C111" s="184"/>
      <c r="D111" s="566"/>
      <c r="E111" s="184"/>
      <c r="F111" s="184"/>
      <c r="G111" s="498"/>
      <c r="H111" s="498"/>
      <c r="I111" s="38"/>
      <c r="J111" s="38"/>
      <c r="K111" s="38"/>
      <c r="L111" s="38"/>
      <c r="M111" s="38"/>
      <c r="N111" s="38"/>
      <c r="O111" s="1"/>
      <c r="P111" s="1"/>
      <c r="Q111" s="1"/>
      <c r="R111" s="37"/>
      <c r="S111" s="39"/>
    </row>
    <row r="112" spans="1:19" ht="15.75" customHeight="1">
      <c r="A112" s="26"/>
      <c r="B112" s="26"/>
      <c r="C112" s="184"/>
      <c r="D112" s="566"/>
      <c r="E112" s="184"/>
      <c r="F112" s="184"/>
      <c r="G112" s="498"/>
      <c r="H112" s="498"/>
      <c r="I112" s="38"/>
      <c r="J112" s="38"/>
      <c r="K112" s="38"/>
      <c r="L112" s="38"/>
      <c r="M112" s="38"/>
      <c r="N112" s="38"/>
      <c r="O112" s="1"/>
      <c r="P112" s="1"/>
      <c r="Q112" s="1"/>
      <c r="R112" s="37"/>
      <c r="S112" s="39"/>
    </row>
    <row r="113" spans="1:19" ht="15.75" customHeight="1">
      <c r="A113" s="26"/>
      <c r="B113" s="26"/>
      <c r="C113" s="184"/>
      <c r="D113" s="566"/>
      <c r="E113" s="184"/>
      <c r="F113" s="184"/>
      <c r="G113" s="498"/>
      <c r="H113" s="498"/>
      <c r="I113" s="38"/>
      <c r="J113" s="38"/>
      <c r="K113" s="38"/>
      <c r="L113" s="38"/>
      <c r="M113" s="38"/>
      <c r="N113" s="38"/>
      <c r="O113" s="1"/>
      <c r="P113" s="1"/>
      <c r="Q113" s="1"/>
      <c r="R113" s="37"/>
      <c r="S113" s="39"/>
    </row>
    <row r="114" spans="1:19" ht="15.75" customHeight="1">
      <c r="A114" s="26"/>
      <c r="B114" s="26"/>
      <c r="C114" s="184"/>
      <c r="D114" s="566"/>
      <c r="E114" s="184"/>
      <c r="F114" s="184"/>
      <c r="G114" s="498"/>
      <c r="H114" s="498"/>
      <c r="I114" s="38"/>
      <c r="J114" s="38"/>
      <c r="K114" s="38"/>
      <c r="L114" s="38"/>
      <c r="M114" s="38"/>
      <c r="N114" s="38"/>
      <c r="O114" s="1"/>
      <c r="P114" s="1"/>
      <c r="Q114" s="1"/>
      <c r="R114" s="37"/>
      <c r="S114" s="39"/>
    </row>
    <row r="115" spans="1:19" ht="15.75" customHeight="1">
      <c r="A115" s="26"/>
      <c r="B115" s="26"/>
      <c r="C115" s="184"/>
      <c r="D115" s="566"/>
      <c r="E115" s="184"/>
      <c r="F115" s="184"/>
      <c r="G115" s="498"/>
      <c r="H115" s="498"/>
      <c r="I115" s="38"/>
      <c r="J115" s="38"/>
      <c r="K115" s="38"/>
      <c r="L115" s="38"/>
      <c r="M115" s="38"/>
      <c r="N115" s="38"/>
      <c r="O115" s="1"/>
      <c r="P115" s="1"/>
      <c r="Q115" s="1"/>
      <c r="R115" s="37"/>
      <c r="S115" s="39"/>
    </row>
    <row r="116" spans="1:19" ht="15.75" customHeight="1">
      <c r="A116" s="26"/>
      <c r="B116" s="26"/>
      <c r="C116" s="184"/>
      <c r="D116" s="566"/>
      <c r="E116" s="184"/>
      <c r="F116" s="184"/>
      <c r="G116" s="498"/>
      <c r="H116" s="498"/>
      <c r="I116" s="38"/>
      <c r="J116" s="38"/>
      <c r="K116" s="38"/>
      <c r="L116" s="38"/>
      <c r="M116" s="38"/>
      <c r="N116" s="38"/>
      <c r="O116" s="1"/>
      <c r="P116" s="1"/>
      <c r="Q116" s="1"/>
      <c r="R116" s="37"/>
      <c r="S116" s="39"/>
    </row>
    <row r="117" spans="1:19" ht="15.75" customHeight="1">
      <c r="A117" s="26"/>
      <c r="B117" s="26"/>
      <c r="C117" s="184"/>
      <c r="D117" s="566"/>
      <c r="E117" s="184"/>
      <c r="F117" s="184"/>
      <c r="G117" s="498"/>
      <c r="H117" s="498"/>
      <c r="I117" s="38"/>
      <c r="J117" s="38"/>
      <c r="K117" s="38"/>
      <c r="L117" s="38"/>
      <c r="M117" s="38"/>
      <c r="N117" s="38"/>
      <c r="O117" s="1"/>
      <c r="P117" s="1"/>
      <c r="Q117" s="1"/>
      <c r="R117" s="37"/>
      <c r="S117" s="39"/>
    </row>
    <row r="118" spans="1:19" ht="15.75" customHeight="1">
      <c r="A118" s="26"/>
      <c r="B118" s="26"/>
      <c r="C118" s="184"/>
      <c r="D118" s="566"/>
      <c r="E118" s="184"/>
      <c r="F118" s="184"/>
      <c r="G118" s="498"/>
      <c r="H118" s="498"/>
      <c r="I118" s="38"/>
      <c r="J118" s="38"/>
      <c r="K118" s="38"/>
      <c r="L118" s="38"/>
      <c r="M118" s="38"/>
      <c r="N118" s="38"/>
      <c r="O118" s="1"/>
      <c r="P118" s="1"/>
      <c r="Q118" s="1"/>
      <c r="R118" s="37"/>
      <c r="S118" s="39"/>
    </row>
    <row r="119" spans="1:19" ht="15.75" customHeight="1">
      <c r="A119" s="26"/>
      <c r="B119" s="26"/>
      <c r="C119" s="184"/>
      <c r="D119" s="566"/>
      <c r="E119" s="184"/>
      <c r="F119" s="184"/>
      <c r="G119" s="498"/>
      <c r="H119" s="498"/>
      <c r="I119" s="38"/>
      <c r="J119" s="38"/>
      <c r="K119" s="38"/>
      <c r="L119" s="38"/>
      <c r="M119" s="38"/>
      <c r="N119" s="38"/>
      <c r="O119" s="1"/>
      <c r="P119" s="1"/>
      <c r="Q119" s="1"/>
      <c r="R119" s="37"/>
      <c r="S119" s="39"/>
    </row>
    <row r="120" spans="1:19" ht="15.75" customHeight="1">
      <c r="A120" s="26"/>
      <c r="B120" s="26"/>
      <c r="C120" s="184"/>
      <c r="D120" s="566"/>
      <c r="E120" s="184"/>
      <c r="F120" s="184"/>
      <c r="G120" s="498"/>
      <c r="H120" s="498"/>
      <c r="I120" s="38"/>
      <c r="J120" s="38"/>
      <c r="K120" s="38"/>
      <c r="L120" s="38"/>
      <c r="M120" s="38"/>
      <c r="N120" s="38"/>
      <c r="O120" s="1"/>
      <c r="P120" s="1"/>
      <c r="Q120" s="1"/>
      <c r="R120" s="37"/>
      <c r="S120" s="39"/>
    </row>
    <row r="121" spans="1:19" ht="15.75" customHeight="1">
      <c r="A121" s="26"/>
      <c r="B121" s="26"/>
      <c r="C121" s="184"/>
      <c r="D121" s="566"/>
      <c r="E121" s="184"/>
      <c r="F121" s="184"/>
      <c r="G121" s="498"/>
      <c r="H121" s="498"/>
      <c r="I121" s="38"/>
      <c r="J121" s="38"/>
      <c r="K121" s="38"/>
      <c r="L121" s="38"/>
      <c r="M121" s="38"/>
      <c r="N121" s="38"/>
      <c r="O121" s="1"/>
      <c r="P121" s="1"/>
      <c r="Q121" s="1"/>
      <c r="R121" s="37"/>
      <c r="S121" s="39"/>
    </row>
    <row r="122" spans="1:19" ht="15.75" customHeight="1">
      <c r="A122" s="26"/>
      <c r="B122" s="26"/>
      <c r="C122" s="184"/>
      <c r="D122" s="566"/>
      <c r="E122" s="184"/>
      <c r="F122" s="184"/>
      <c r="G122" s="498"/>
      <c r="H122" s="498"/>
      <c r="I122" s="38"/>
      <c r="J122" s="38"/>
      <c r="K122" s="38"/>
      <c r="L122" s="38"/>
      <c r="M122" s="38"/>
      <c r="N122" s="38"/>
      <c r="O122" s="1"/>
      <c r="P122" s="1"/>
      <c r="Q122" s="1"/>
      <c r="R122" s="37"/>
      <c r="S122" s="39"/>
    </row>
    <row r="123" spans="1:19" ht="15.75" customHeight="1">
      <c r="A123" s="26"/>
      <c r="B123" s="26"/>
      <c r="C123" s="184"/>
      <c r="D123" s="566"/>
      <c r="E123" s="184"/>
      <c r="F123" s="184"/>
      <c r="G123" s="498"/>
      <c r="H123" s="498"/>
      <c r="I123" s="38"/>
      <c r="J123" s="38"/>
      <c r="K123" s="38"/>
      <c r="L123" s="38"/>
      <c r="M123" s="38"/>
      <c r="N123" s="38"/>
      <c r="O123" s="1"/>
      <c r="P123" s="1"/>
      <c r="Q123" s="1"/>
      <c r="R123" s="37"/>
      <c r="S123" s="39"/>
    </row>
    <row r="124" spans="1:19" ht="15.75" customHeight="1">
      <c r="A124" s="26"/>
      <c r="B124" s="26"/>
      <c r="C124" s="184"/>
      <c r="D124" s="566"/>
      <c r="E124" s="184"/>
      <c r="F124" s="184"/>
      <c r="G124" s="498"/>
      <c r="H124" s="498"/>
      <c r="I124" s="38"/>
      <c r="J124" s="38"/>
      <c r="K124" s="38"/>
      <c r="L124" s="38"/>
      <c r="M124" s="38"/>
      <c r="N124" s="38"/>
      <c r="O124" s="1"/>
      <c r="P124" s="1"/>
      <c r="Q124" s="1"/>
      <c r="R124" s="37"/>
      <c r="S124" s="39"/>
    </row>
    <row r="125" spans="1:19" ht="15.75" customHeight="1">
      <c r="A125" s="26"/>
      <c r="B125" s="26"/>
      <c r="C125" s="184"/>
      <c r="D125" s="566"/>
      <c r="E125" s="184"/>
      <c r="F125" s="184"/>
      <c r="G125" s="498"/>
      <c r="H125" s="498"/>
      <c r="I125" s="38"/>
      <c r="J125" s="38"/>
      <c r="K125" s="38"/>
      <c r="L125" s="38"/>
      <c r="M125" s="38"/>
      <c r="N125" s="38"/>
      <c r="O125" s="1"/>
      <c r="P125" s="1"/>
      <c r="Q125" s="1"/>
      <c r="R125" s="37"/>
      <c r="S125" s="39"/>
    </row>
    <row r="126" spans="1:19" ht="15.75" customHeight="1">
      <c r="A126" s="26"/>
      <c r="B126" s="26"/>
      <c r="C126" s="184"/>
      <c r="D126" s="566"/>
      <c r="E126" s="184"/>
      <c r="F126" s="184"/>
      <c r="G126" s="498"/>
      <c r="H126" s="498"/>
      <c r="I126" s="38"/>
      <c r="J126" s="38"/>
      <c r="K126" s="38"/>
      <c r="L126" s="38"/>
      <c r="M126" s="38"/>
      <c r="N126" s="38"/>
      <c r="O126" s="1"/>
      <c r="P126" s="1"/>
      <c r="Q126" s="1"/>
      <c r="R126" s="37"/>
      <c r="S126" s="39"/>
    </row>
    <row r="127" spans="1:19" ht="15.75" customHeight="1">
      <c r="A127" s="26"/>
      <c r="B127" s="26"/>
      <c r="C127" s="184"/>
      <c r="D127" s="566"/>
      <c r="E127" s="184"/>
      <c r="F127" s="184"/>
      <c r="G127" s="498"/>
      <c r="H127" s="498"/>
      <c r="I127" s="38"/>
      <c r="J127" s="38"/>
      <c r="K127" s="38"/>
      <c r="L127" s="38"/>
      <c r="M127" s="38"/>
      <c r="N127" s="38"/>
      <c r="O127" s="1"/>
      <c r="P127" s="1"/>
      <c r="Q127" s="1"/>
      <c r="R127" s="37"/>
      <c r="S127" s="39"/>
    </row>
    <row r="128" spans="1:19" ht="15.75" customHeight="1">
      <c r="A128" s="26"/>
      <c r="B128" s="26"/>
      <c r="C128" s="184"/>
      <c r="D128" s="566"/>
      <c r="E128" s="184"/>
      <c r="F128" s="184"/>
      <c r="G128" s="498"/>
      <c r="H128" s="498"/>
      <c r="I128" s="38"/>
      <c r="J128" s="38"/>
      <c r="K128" s="38"/>
      <c r="L128" s="38"/>
      <c r="M128" s="38"/>
      <c r="N128" s="38"/>
      <c r="O128" s="1"/>
      <c r="P128" s="1"/>
      <c r="Q128" s="1"/>
      <c r="R128" s="37"/>
      <c r="S128" s="39"/>
    </row>
    <row r="129" spans="1:19" ht="15.75" customHeight="1">
      <c r="A129" s="26"/>
      <c r="B129" s="26"/>
      <c r="C129" s="184"/>
      <c r="D129" s="566"/>
      <c r="E129" s="184"/>
      <c r="F129" s="184"/>
      <c r="G129" s="498"/>
      <c r="H129" s="498"/>
      <c r="I129" s="38"/>
      <c r="J129" s="38"/>
      <c r="K129" s="38"/>
      <c r="L129" s="38"/>
      <c r="M129" s="38"/>
      <c r="N129" s="38"/>
      <c r="O129" s="1"/>
      <c r="P129" s="1"/>
      <c r="Q129" s="1"/>
      <c r="R129" s="37"/>
      <c r="S129" s="39"/>
    </row>
    <row r="130" spans="1:19" ht="15.75" customHeight="1">
      <c r="A130" s="26"/>
      <c r="B130" s="26"/>
      <c r="C130" s="184"/>
      <c r="D130" s="566"/>
      <c r="E130" s="184"/>
      <c r="F130" s="184"/>
      <c r="G130" s="498"/>
      <c r="H130" s="498"/>
      <c r="I130" s="38"/>
      <c r="J130" s="38"/>
      <c r="K130" s="38"/>
      <c r="L130" s="38"/>
      <c r="M130" s="38"/>
      <c r="N130" s="38"/>
      <c r="O130" s="1"/>
      <c r="P130" s="1"/>
      <c r="Q130" s="1"/>
      <c r="R130" s="37"/>
      <c r="S130" s="39"/>
    </row>
    <row r="131" spans="1:19" ht="15.75" customHeight="1">
      <c r="A131" s="141"/>
      <c r="B131" s="26"/>
      <c r="C131" s="184"/>
      <c r="D131" s="184"/>
      <c r="E131" s="184"/>
      <c r="F131" s="184"/>
      <c r="G131" s="498"/>
      <c r="H131" s="498"/>
      <c r="I131" s="38"/>
      <c r="J131" s="38"/>
      <c r="K131" s="38"/>
      <c r="L131" s="1"/>
      <c r="M131" s="38"/>
      <c r="N131" s="38"/>
      <c r="O131" s="38"/>
      <c r="P131" s="1"/>
      <c r="Q131" s="610"/>
      <c r="R131" s="142"/>
      <c r="S131" s="39"/>
    </row>
    <row r="132" spans="1:19" ht="15.75" customHeight="1">
      <c r="A132" s="141"/>
      <c r="B132" s="26"/>
      <c r="C132" s="184"/>
      <c r="D132" s="184"/>
      <c r="E132" s="184"/>
      <c r="F132" s="184"/>
      <c r="G132" s="498"/>
      <c r="H132" s="498"/>
      <c r="I132" s="38"/>
      <c r="J132" s="38"/>
      <c r="K132" s="38"/>
      <c r="L132" s="38"/>
      <c r="M132" s="38"/>
      <c r="N132" s="38"/>
      <c r="O132" s="38"/>
      <c r="P132" s="1"/>
      <c r="Q132" s="610"/>
      <c r="R132" s="142"/>
      <c r="S132" s="39"/>
    </row>
    <row r="133" spans="1:19" ht="15.75" customHeight="1">
      <c r="A133" s="141"/>
      <c r="B133" s="26"/>
      <c r="C133" s="184"/>
      <c r="D133" s="184"/>
      <c r="E133" s="184"/>
      <c r="F133" s="184"/>
      <c r="G133" s="498"/>
      <c r="H133" s="498"/>
      <c r="I133" s="38"/>
      <c r="J133" s="38"/>
      <c r="K133" s="38"/>
      <c r="L133" s="38"/>
      <c r="M133" s="38"/>
      <c r="N133" s="38"/>
      <c r="O133" s="38"/>
      <c r="P133" s="1"/>
      <c r="Q133" s="610"/>
      <c r="R133" s="142"/>
      <c r="S133" s="39"/>
    </row>
    <row r="134" spans="1:19" ht="15.75" customHeight="1">
      <c r="A134" s="141"/>
      <c r="B134" s="26"/>
      <c r="C134" s="184"/>
      <c r="D134" s="184"/>
      <c r="E134" s="184"/>
      <c r="F134" s="184"/>
      <c r="G134" s="498"/>
      <c r="H134" s="498"/>
      <c r="I134" s="38"/>
      <c r="J134" s="38"/>
      <c r="K134" s="38"/>
      <c r="L134" s="38"/>
      <c r="M134" s="38"/>
      <c r="N134" s="38"/>
      <c r="O134" s="38"/>
      <c r="P134" s="1"/>
      <c r="Q134" s="610"/>
      <c r="R134" s="142"/>
      <c r="S134" s="39"/>
    </row>
    <row r="135" spans="1:19" ht="15.75" customHeight="1">
      <c r="A135" s="141"/>
      <c r="B135" s="26"/>
      <c r="C135" s="184"/>
      <c r="D135" s="184"/>
      <c r="E135" s="184"/>
      <c r="F135" s="184"/>
      <c r="G135" s="498"/>
      <c r="H135" s="498"/>
      <c r="I135" s="38"/>
      <c r="J135" s="38"/>
      <c r="K135" s="38"/>
      <c r="L135" s="38"/>
      <c r="M135" s="38"/>
      <c r="N135" s="38"/>
      <c r="O135" s="38"/>
      <c r="P135" s="1"/>
      <c r="Q135" s="610"/>
      <c r="R135" s="142"/>
      <c r="S135" s="39"/>
    </row>
    <row r="136" spans="1:19" ht="15.75" customHeight="1">
      <c r="A136" s="141"/>
      <c r="B136" s="26"/>
      <c r="C136" s="184"/>
      <c r="D136" s="184"/>
      <c r="E136" s="184"/>
      <c r="F136" s="184"/>
      <c r="G136" s="498"/>
      <c r="H136" s="498"/>
      <c r="I136" s="38"/>
      <c r="J136" s="38"/>
      <c r="K136" s="38"/>
      <c r="L136" s="38"/>
      <c r="M136" s="38"/>
      <c r="N136" s="38"/>
      <c r="O136" s="38"/>
      <c r="P136" s="1"/>
      <c r="Q136" s="610"/>
      <c r="R136" s="142"/>
      <c r="S136" s="39"/>
    </row>
    <row r="137" spans="1:19" ht="15.75" customHeight="1">
      <c r="A137" s="141"/>
      <c r="B137" s="26"/>
      <c r="C137" s="184"/>
      <c r="D137" s="184"/>
      <c r="E137" s="184"/>
      <c r="F137" s="184"/>
      <c r="G137" s="498"/>
      <c r="H137" s="498"/>
      <c r="I137" s="38"/>
      <c r="J137" s="38"/>
      <c r="K137" s="38"/>
      <c r="L137" s="38"/>
      <c r="M137" s="38"/>
      <c r="N137" s="38"/>
      <c r="O137" s="38"/>
      <c r="P137" s="1"/>
      <c r="Q137" s="610"/>
      <c r="R137" s="142"/>
      <c r="S137" s="39"/>
    </row>
    <row r="138" spans="1:19" ht="15.75" customHeight="1">
      <c r="A138" s="141"/>
      <c r="B138" s="26"/>
      <c r="C138" s="184"/>
      <c r="D138" s="184"/>
      <c r="E138" s="184"/>
      <c r="F138" s="184"/>
      <c r="G138" s="498"/>
      <c r="H138" s="498"/>
      <c r="I138" s="38"/>
      <c r="J138" s="38"/>
      <c r="K138" s="38"/>
      <c r="L138" s="38"/>
      <c r="M138" s="38"/>
      <c r="N138" s="38"/>
      <c r="O138" s="38"/>
      <c r="P138" s="1"/>
      <c r="Q138" s="610"/>
      <c r="R138" s="142"/>
      <c r="S138" s="39"/>
    </row>
    <row r="139" spans="1:19" ht="15.75" customHeight="1">
      <c r="A139" s="141"/>
      <c r="B139" s="26"/>
      <c r="C139" s="184"/>
      <c r="D139" s="184"/>
      <c r="E139" s="184"/>
      <c r="F139" s="184"/>
      <c r="G139" s="498"/>
      <c r="H139" s="498"/>
      <c r="I139" s="38"/>
      <c r="J139" s="38"/>
      <c r="K139" s="38"/>
      <c r="L139" s="38"/>
      <c r="M139" s="38"/>
      <c r="N139" s="38"/>
      <c r="O139" s="38"/>
      <c r="P139" s="1"/>
      <c r="Q139" s="610"/>
      <c r="R139" s="142"/>
      <c r="S139" s="39"/>
    </row>
    <row r="140" spans="1:19" ht="15.75" customHeight="1">
      <c r="A140" s="141"/>
      <c r="B140" s="26"/>
      <c r="C140" s="184"/>
      <c r="D140" s="184"/>
      <c r="E140" s="184"/>
      <c r="F140" s="184"/>
      <c r="G140" s="498"/>
      <c r="H140" s="498"/>
      <c r="I140" s="38"/>
      <c r="J140" s="38"/>
      <c r="K140" s="38"/>
      <c r="L140" s="38"/>
      <c r="M140" s="38"/>
      <c r="N140" s="38"/>
      <c r="O140" s="38"/>
      <c r="P140" s="1"/>
      <c r="Q140" s="610"/>
      <c r="R140" s="142"/>
      <c r="S140" s="39"/>
    </row>
    <row r="141" spans="1:19" ht="15.75" customHeight="1">
      <c r="A141" s="141"/>
      <c r="B141" s="26"/>
      <c r="C141" s="184"/>
      <c r="D141" s="184"/>
      <c r="E141" s="184"/>
      <c r="F141" s="184"/>
      <c r="G141" s="498"/>
      <c r="H141" s="498"/>
      <c r="I141" s="38"/>
      <c r="J141" s="38"/>
      <c r="K141" s="38"/>
      <c r="L141" s="38"/>
      <c r="M141" s="38"/>
      <c r="N141" s="38"/>
      <c r="O141" s="38"/>
      <c r="P141" s="1"/>
      <c r="Q141" s="610"/>
      <c r="R141" s="142"/>
      <c r="S141" s="39"/>
    </row>
    <row r="142" spans="1:19" ht="15.75" customHeight="1">
      <c r="A142" s="141"/>
      <c r="B142" s="26"/>
      <c r="C142" s="184"/>
      <c r="D142" s="184"/>
      <c r="E142" s="184"/>
      <c r="F142" s="184"/>
      <c r="G142" s="498"/>
      <c r="H142" s="498"/>
      <c r="I142" s="38"/>
      <c r="J142" s="38"/>
      <c r="K142" s="38"/>
      <c r="L142" s="38"/>
      <c r="M142" s="38"/>
      <c r="N142" s="38"/>
      <c r="O142" s="38"/>
      <c r="P142" s="1"/>
      <c r="Q142" s="610"/>
      <c r="R142" s="142"/>
      <c r="S142" s="39"/>
    </row>
    <row r="143" spans="1:19" ht="15.75" customHeight="1">
      <c r="A143" s="141"/>
      <c r="B143" s="26"/>
      <c r="C143" s="184"/>
      <c r="D143" s="184"/>
      <c r="E143" s="184"/>
      <c r="F143" s="184"/>
      <c r="G143" s="498"/>
      <c r="H143" s="498"/>
      <c r="I143" s="38"/>
      <c r="J143" s="38"/>
      <c r="K143" s="38"/>
      <c r="L143" s="38"/>
      <c r="M143" s="38"/>
      <c r="N143" s="38"/>
      <c r="O143" s="38"/>
      <c r="P143" s="1"/>
      <c r="Q143" s="610"/>
      <c r="R143" s="142"/>
      <c r="S143" s="39"/>
    </row>
    <row r="144" spans="1:19" ht="15.75" customHeight="1">
      <c r="A144" s="141"/>
      <c r="B144" s="26"/>
      <c r="C144" s="184"/>
      <c r="D144" s="184"/>
      <c r="E144" s="184"/>
      <c r="F144" s="184"/>
      <c r="G144" s="498"/>
      <c r="H144" s="498"/>
      <c r="I144" s="38"/>
      <c r="J144" s="38"/>
      <c r="K144" s="38"/>
      <c r="L144" s="38"/>
      <c r="M144" s="38"/>
      <c r="N144" s="38"/>
      <c r="O144" s="38"/>
      <c r="P144" s="1"/>
      <c r="Q144" s="610"/>
      <c r="R144" s="142"/>
      <c r="S144" s="39"/>
    </row>
    <row r="145" spans="1:19" ht="15.75" customHeight="1">
      <c r="A145" s="141"/>
      <c r="B145" s="26"/>
      <c r="C145" s="184"/>
      <c r="D145" s="184"/>
      <c r="E145" s="184"/>
      <c r="F145" s="184"/>
      <c r="G145" s="498"/>
      <c r="H145" s="498"/>
      <c r="I145" s="38"/>
      <c r="J145" s="38"/>
      <c r="K145" s="38"/>
      <c r="L145" s="38"/>
      <c r="M145" s="38"/>
      <c r="N145" s="38"/>
      <c r="O145" s="38"/>
      <c r="P145" s="1"/>
      <c r="Q145" s="610"/>
      <c r="R145" s="142"/>
      <c r="S145" s="39"/>
    </row>
    <row r="146" spans="1:19" ht="15.75" customHeight="1">
      <c r="A146" s="141"/>
      <c r="B146" s="26"/>
      <c r="C146" s="184"/>
      <c r="D146" s="184"/>
      <c r="E146" s="184"/>
      <c r="F146" s="184"/>
      <c r="G146" s="498"/>
      <c r="H146" s="498"/>
      <c r="I146" s="38"/>
      <c r="J146" s="38"/>
      <c r="K146" s="38"/>
      <c r="L146" s="38"/>
      <c r="M146" s="38"/>
      <c r="N146" s="38"/>
      <c r="O146" s="38"/>
      <c r="P146" s="1"/>
      <c r="Q146" s="610"/>
      <c r="R146" s="142"/>
      <c r="S146" s="39"/>
    </row>
    <row r="147" spans="1:19" ht="15.75" customHeight="1">
      <c r="A147" s="141"/>
      <c r="B147" s="26"/>
      <c r="C147" s="184"/>
      <c r="D147" s="184"/>
      <c r="E147" s="184"/>
      <c r="F147" s="184"/>
      <c r="G147" s="498"/>
      <c r="H147" s="498"/>
      <c r="I147" s="38"/>
      <c r="J147" s="38"/>
      <c r="K147" s="38"/>
      <c r="L147" s="38"/>
      <c r="M147" s="38"/>
      <c r="N147" s="38"/>
      <c r="O147" s="38"/>
      <c r="P147" s="1"/>
      <c r="Q147" s="610"/>
      <c r="R147" s="142"/>
      <c r="S147" s="39"/>
    </row>
    <row r="148" spans="1:19" ht="15.75" customHeight="1">
      <c r="A148" s="141"/>
      <c r="B148" s="26"/>
      <c r="C148" s="184"/>
      <c r="D148" s="184"/>
      <c r="E148" s="184"/>
      <c r="F148" s="184"/>
      <c r="G148" s="498"/>
      <c r="H148" s="498"/>
      <c r="I148" s="38"/>
      <c r="J148" s="38"/>
      <c r="K148" s="38"/>
      <c r="L148" s="38"/>
      <c r="M148" s="38"/>
      <c r="N148" s="38"/>
      <c r="O148" s="38"/>
      <c r="P148" s="1"/>
      <c r="Q148" s="610"/>
      <c r="R148" s="142"/>
      <c r="S148" s="39"/>
    </row>
    <row r="149" spans="1:19" ht="15.75" customHeight="1">
      <c r="A149" s="141"/>
      <c r="B149" s="26"/>
      <c r="C149" s="184"/>
      <c r="D149" s="184"/>
      <c r="E149" s="184"/>
      <c r="F149" s="184"/>
      <c r="G149" s="498"/>
      <c r="H149" s="498"/>
      <c r="I149" s="38"/>
      <c r="J149" s="38"/>
      <c r="K149" s="38"/>
      <c r="L149" s="38"/>
      <c r="M149" s="38"/>
      <c r="N149" s="38"/>
      <c r="O149" s="38"/>
      <c r="P149" s="1"/>
      <c r="Q149" s="610"/>
      <c r="R149" s="142"/>
      <c r="S149" s="39"/>
    </row>
    <row r="150" spans="1:19" ht="15.75" customHeight="1">
      <c r="A150" s="141"/>
      <c r="B150" s="26"/>
      <c r="C150" s="184"/>
      <c r="D150" s="184"/>
      <c r="E150" s="184"/>
      <c r="F150" s="184"/>
      <c r="G150" s="498"/>
      <c r="H150" s="498"/>
      <c r="I150" s="38"/>
      <c r="J150" s="38"/>
      <c r="K150" s="38"/>
      <c r="L150" s="38"/>
      <c r="M150" s="38"/>
      <c r="N150" s="38"/>
      <c r="O150" s="38"/>
      <c r="P150" s="1"/>
      <c r="Q150" s="610"/>
      <c r="R150" s="142"/>
      <c r="S150" s="39"/>
    </row>
    <row r="151" spans="1:19" ht="15.75" customHeight="1">
      <c r="A151" s="141"/>
      <c r="B151" s="26"/>
      <c r="C151" s="184"/>
      <c r="D151" s="184"/>
      <c r="E151" s="184"/>
      <c r="F151" s="184"/>
      <c r="G151" s="498"/>
      <c r="H151" s="498"/>
      <c r="I151" s="38"/>
      <c r="J151" s="38"/>
      <c r="K151" s="38"/>
      <c r="L151" s="38"/>
      <c r="M151" s="38"/>
      <c r="N151" s="38"/>
      <c r="O151" s="38"/>
      <c r="P151" s="1"/>
      <c r="Q151" s="610"/>
      <c r="R151" s="142"/>
      <c r="S151" s="39"/>
    </row>
    <row r="152" spans="1:19" ht="15.75" customHeight="1">
      <c r="A152" s="141"/>
      <c r="B152" s="26"/>
      <c r="C152" s="184"/>
      <c r="D152" s="184"/>
      <c r="E152" s="184"/>
      <c r="F152" s="184"/>
      <c r="G152" s="498"/>
      <c r="H152" s="498"/>
      <c r="I152" s="38"/>
      <c r="J152" s="38"/>
      <c r="K152" s="38"/>
      <c r="L152" s="38"/>
      <c r="M152" s="38"/>
      <c r="N152" s="38"/>
      <c r="O152" s="38"/>
      <c r="P152" s="1"/>
      <c r="Q152" s="610"/>
      <c r="R152" s="142"/>
      <c r="S152" s="39"/>
    </row>
    <row r="153" spans="1:19" ht="15.75" customHeight="1">
      <c r="A153" s="141"/>
      <c r="B153" s="26"/>
      <c r="C153" s="184"/>
      <c r="D153" s="184"/>
      <c r="E153" s="184"/>
      <c r="F153" s="184"/>
      <c r="G153" s="498"/>
      <c r="H153" s="498"/>
      <c r="I153" s="38"/>
      <c r="J153" s="38"/>
      <c r="K153" s="38"/>
      <c r="L153" s="38"/>
      <c r="M153" s="38"/>
      <c r="N153" s="38"/>
      <c r="O153" s="38"/>
      <c r="P153" s="1"/>
      <c r="Q153" s="610"/>
      <c r="R153" s="142"/>
      <c r="S153" s="39"/>
    </row>
    <row r="154" spans="1:19" ht="15.75" customHeight="1">
      <c r="A154" s="141"/>
      <c r="B154" s="26"/>
      <c r="C154" s="184"/>
      <c r="D154" s="184"/>
      <c r="E154" s="184"/>
      <c r="F154" s="184"/>
      <c r="G154" s="498"/>
      <c r="H154" s="498"/>
      <c r="I154" s="38"/>
      <c r="J154" s="38"/>
      <c r="K154" s="38"/>
      <c r="L154" s="38"/>
      <c r="M154" s="38"/>
      <c r="N154" s="38"/>
      <c r="O154" s="38"/>
      <c r="P154" s="1"/>
      <c r="Q154" s="610"/>
      <c r="R154" s="142"/>
      <c r="S154" s="39"/>
    </row>
    <row r="155" spans="1:19" ht="15.75" customHeight="1">
      <c r="A155" s="141"/>
      <c r="B155" s="26"/>
      <c r="C155" s="184"/>
      <c r="D155" s="184"/>
      <c r="E155" s="184"/>
      <c r="F155" s="184"/>
      <c r="G155" s="498"/>
      <c r="H155" s="498"/>
      <c r="I155" s="38"/>
      <c r="J155" s="38"/>
      <c r="K155" s="38"/>
      <c r="L155" s="38"/>
      <c r="M155" s="38"/>
      <c r="N155" s="38"/>
      <c r="O155" s="38"/>
      <c r="P155" s="1"/>
      <c r="Q155" s="610"/>
      <c r="R155" s="142"/>
      <c r="S155" s="39"/>
    </row>
    <row r="156" spans="1:19" ht="15.75" customHeight="1">
      <c r="A156" s="141"/>
      <c r="B156" s="26"/>
      <c r="C156" s="184"/>
      <c r="D156" s="184"/>
      <c r="E156" s="184"/>
      <c r="F156" s="184"/>
      <c r="G156" s="498"/>
      <c r="H156" s="498"/>
      <c r="I156" s="38"/>
      <c r="J156" s="38"/>
      <c r="K156" s="38"/>
      <c r="L156" s="38"/>
      <c r="M156" s="38"/>
      <c r="N156" s="38"/>
      <c r="O156" s="38"/>
      <c r="P156" s="1"/>
      <c r="Q156" s="610"/>
      <c r="R156" s="142"/>
      <c r="S156" s="39"/>
    </row>
    <row r="157" spans="1:19" ht="15.75" customHeight="1">
      <c r="A157" s="141"/>
      <c r="B157" s="26"/>
      <c r="C157" s="184"/>
      <c r="D157" s="184"/>
      <c r="E157" s="184"/>
      <c r="F157" s="184"/>
      <c r="G157" s="498"/>
      <c r="H157" s="498"/>
      <c r="I157" s="38"/>
      <c r="J157" s="38"/>
      <c r="K157" s="38"/>
      <c r="L157" s="38"/>
      <c r="M157" s="38"/>
      <c r="N157" s="38"/>
      <c r="O157" s="38"/>
      <c r="P157" s="1"/>
      <c r="Q157" s="610"/>
      <c r="R157" s="142"/>
      <c r="S157" s="39"/>
    </row>
    <row r="158" spans="1:19" ht="15.75" customHeight="1">
      <c r="A158" s="141"/>
      <c r="B158" s="26"/>
      <c r="C158" s="184"/>
      <c r="D158" s="184"/>
      <c r="E158" s="184"/>
      <c r="F158" s="184"/>
      <c r="G158" s="498"/>
      <c r="H158" s="498"/>
      <c r="I158" s="38"/>
      <c r="J158" s="38"/>
      <c r="K158" s="38"/>
      <c r="L158" s="38"/>
      <c r="M158" s="38"/>
      <c r="N158" s="38"/>
      <c r="O158" s="38"/>
      <c r="P158" s="1"/>
      <c r="Q158" s="610"/>
      <c r="R158" s="142"/>
      <c r="S158" s="39"/>
    </row>
    <row r="159" spans="1:19" ht="15.75" customHeight="1">
      <c r="A159" s="141"/>
      <c r="B159" s="26"/>
      <c r="C159" s="184"/>
      <c r="D159" s="184"/>
      <c r="E159" s="184"/>
      <c r="F159" s="184"/>
      <c r="G159" s="498"/>
      <c r="H159" s="498"/>
      <c r="I159" s="38"/>
      <c r="J159" s="38"/>
      <c r="K159" s="38"/>
      <c r="L159" s="38"/>
      <c r="M159" s="38"/>
      <c r="N159" s="38"/>
      <c r="O159" s="38"/>
      <c r="P159" s="1"/>
      <c r="Q159" s="610"/>
      <c r="R159" s="142"/>
      <c r="S159" s="39"/>
    </row>
    <row r="160" spans="1:19" ht="15.75" customHeight="1">
      <c r="A160" s="141"/>
      <c r="B160" s="26"/>
      <c r="C160" s="184"/>
      <c r="D160" s="184"/>
      <c r="E160" s="184"/>
      <c r="F160" s="184"/>
      <c r="G160" s="498"/>
      <c r="H160" s="498"/>
      <c r="I160" s="38"/>
      <c r="J160" s="38"/>
      <c r="K160" s="38"/>
      <c r="L160" s="38"/>
      <c r="M160" s="38"/>
      <c r="N160" s="38"/>
      <c r="O160" s="38"/>
      <c r="P160" s="1"/>
      <c r="Q160" s="610"/>
      <c r="R160" s="142"/>
      <c r="S160" s="39"/>
    </row>
    <row r="161" spans="1:19" ht="15.75" customHeight="1">
      <c r="A161" s="141"/>
      <c r="B161" s="26"/>
      <c r="C161" s="184"/>
      <c r="D161" s="184"/>
      <c r="E161" s="184"/>
      <c r="F161" s="184"/>
      <c r="G161" s="498"/>
      <c r="H161" s="498"/>
      <c r="I161" s="38"/>
      <c r="J161" s="38"/>
      <c r="K161" s="38"/>
      <c r="L161" s="38"/>
      <c r="M161" s="38"/>
      <c r="N161" s="38"/>
      <c r="O161" s="38"/>
      <c r="P161" s="1"/>
      <c r="Q161" s="610"/>
      <c r="R161" s="142"/>
      <c r="S161" s="39"/>
    </row>
    <row r="162" spans="1:19" ht="15.75" customHeight="1">
      <c r="A162" s="141"/>
      <c r="B162" s="26"/>
      <c r="C162" s="184"/>
      <c r="D162" s="184"/>
      <c r="E162" s="184"/>
      <c r="F162" s="184"/>
      <c r="G162" s="498"/>
      <c r="H162" s="498"/>
      <c r="I162" s="38"/>
      <c r="J162" s="38"/>
      <c r="K162" s="38"/>
      <c r="L162" s="38"/>
      <c r="M162" s="38"/>
      <c r="N162" s="38"/>
      <c r="O162" s="38"/>
      <c r="P162" s="1"/>
      <c r="Q162" s="610"/>
      <c r="R162" s="142"/>
      <c r="S162" s="39"/>
    </row>
    <row r="163" spans="1:19" ht="15.75" customHeight="1">
      <c r="A163" s="141"/>
      <c r="B163" s="26"/>
      <c r="C163" s="184"/>
      <c r="D163" s="184"/>
      <c r="E163" s="184"/>
      <c r="F163" s="184"/>
      <c r="G163" s="498"/>
      <c r="H163" s="498"/>
      <c r="I163" s="38"/>
      <c r="J163" s="38"/>
      <c r="K163" s="38"/>
      <c r="L163" s="38"/>
      <c r="M163" s="38"/>
      <c r="N163" s="38"/>
      <c r="O163" s="38"/>
      <c r="P163" s="1"/>
      <c r="Q163" s="610"/>
      <c r="R163" s="142"/>
      <c r="S163" s="39"/>
    </row>
    <row r="164" spans="1:19" ht="15.75" customHeight="1">
      <c r="A164" s="141"/>
      <c r="B164" s="26"/>
      <c r="C164" s="184"/>
      <c r="D164" s="184"/>
      <c r="E164" s="184"/>
      <c r="F164" s="184"/>
      <c r="G164" s="498"/>
      <c r="H164" s="498"/>
      <c r="I164" s="38"/>
      <c r="J164" s="38"/>
      <c r="K164" s="38"/>
      <c r="L164" s="38"/>
      <c r="M164" s="38"/>
      <c r="N164" s="38"/>
      <c r="O164" s="38"/>
      <c r="P164" s="1"/>
      <c r="Q164" s="610"/>
      <c r="R164" s="142"/>
      <c r="S164" s="39"/>
    </row>
    <row r="165" spans="1:19" ht="15.75" customHeight="1">
      <c r="A165" s="141"/>
      <c r="B165" s="26"/>
      <c r="C165" s="184"/>
      <c r="D165" s="184"/>
      <c r="E165" s="184"/>
      <c r="F165" s="184"/>
      <c r="G165" s="498"/>
      <c r="H165" s="498"/>
      <c r="I165" s="38"/>
      <c r="J165" s="38"/>
      <c r="K165" s="38"/>
      <c r="L165" s="38"/>
      <c r="M165" s="38"/>
      <c r="N165" s="38"/>
      <c r="O165" s="38"/>
      <c r="P165" s="1"/>
      <c r="Q165" s="610"/>
      <c r="R165" s="142"/>
      <c r="S165" s="39"/>
    </row>
    <row r="166" spans="1:19" ht="15.75" customHeight="1">
      <c r="A166" s="141"/>
      <c r="B166" s="26"/>
      <c r="C166" s="184"/>
      <c r="D166" s="184"/>
      <c r="E166" s="184"/>
      <c r="F166" s="184"/>
      <c r="G166" s="498"/>
      <c r="H166" s="498"/>
      <c r="I166" s="38"/>
      <c r="J166" s="38"/>
      <c r="K166" s="38"/>
      <c r="L166" s="38"/>
      <c r="M166" s="38"/>
      <c r="N166" s="38"/>
      <c r="O166" s="38"/>
      <c r="P166" s="1"/>
      <c r="Q166" s="610"/>
      <c r="R166" s="142"/>
      <c r="S166" s="39"/>
    </row>
    <row r="167" spans="1:19" ht="15.75" customHeight="1">
      <c r="A167" s="141"/>
      <c r="B167" s="26"/>
      <c r="C167" s="184"/>
      <c r="D167" s="184"/>
      <c r="E167" s="184"/>
      <c r="F167" s="184"/>
      <c r="G167" s="498"/>
      <c r="H167" s="498"/>
      <c r="I167" s="38"/>
      <c r="J167" s="38"/>
      <c r="K167" s="38"/>
      <c r="L167" s="38"/>
      <c r="M167" s="38"/>
      <c r="N167" s="38"/>
      <c r="O167" s="38"/>
      <c r="P167" s="1"/>
      <c r="Q167" s="610"/>
      <c r="R167" s="142"/>
      <c r="S167" s="39"/>
    </row>
    <row r="168" spans="1:19" ht="15.75" customHeight="1">
      <c r="A168" s="141"/>
      <c r="B168" s="26"/>
      <c r="C168" s="184"/>
      <c r="D168" s="184"/>
      <c r="E168" s="184"/>
      <c r="F168" s="184"/>
      <c r="G168" s="498"/>
      <c r="H168" s="498"/>
      <c r="I168" s="38"/>
      <c r="J168" s="38"/>
      <c r="K168" s="38"/>
      <c r="L168" s="38"/>
      <c r="M168" s="38"/>
      <c r="N168" s="38"/>
      <c r="O168" s="38"/>
      <c r="P168" s="1"/>
      <c r="Q168" s="610"/>
      <c r="R168" s="142"/>
      <c r="S168" s="39"/>
    </row>
    <row r="169" spans="1:19" ht="15.75" customHeight="1">
      <c r="A169" s="141"/>
      <c r="B169" s="26"/>
      <c r="C169" s="184"/>
      <c r="D169" s="184"/>
      <c r="E169" s="184"/>
      <c r="F169" s="184"/>
      <c r="G169" s="498"/>
      <c r="H169" s="498"/>
      <c r="I169" s="38"/>
      <c r="J169" s="38"/>
      <c r="K169" s="38"/>
      <c r="L169" s="38"/>
      <c r="M169" s="38"/>
      <c r="N169" s="38"/>
      <c r="O169" s="38"/>
      <c r="P169" s="1"/>
      <c r="Q169" s="610"/>
      <c r="R169" s="142"/>
      <c r="S169" s="39"/>
    </row>
    <row r="170" spans="1:19" ht="15.75" customHeight="1">
      <c r="A170" s="141"/>
      <c r="B170" s="26"/>
      <c r="C170" s="184"/>
      <c r="D170" s="184"/>
      <c r="E170" s="184"/>
      <c r="F170" s="184"/>
      <c r="G170" s="498"/>
      <c r="H170" s="498"/>
      <c r="I170" s="38"/>
      <c r="J170" s="38"/>
      <c r="K170" s="38"/>
      <c r="L170" s="38"/>
      <c r="M170" s="38"/>
      <c r="N170" s="38"/>
      <c r="O170" s="38"/>
      <c r="P170" s="1"/>
      <c r="Q170" s="610"/>
      <c r="R170" s="142"/>
      <c r="S170" s="39"/>
    </row>
    <row r="171" spans="1:19" ht="15.75" customHeight="1">
      <c r="A171" s="141"/>
      <c r="B171" s="26"/>
      <c r="C171" s="184"/>
      <c r="D171" s="184"/>
      <c r="E171" s="184"/>
      <c r="F171" s="184"/>
      <c r="G171" s="498"/>
      <c r="H171" s="498"/>
      <c r="I171" s="38"/>
      <c r="J171" s="38"/>
      <c r="K171" s="38"/>
      <c r="L171" s="38"/>
      <c r="M171" s="38"/>
      <c r="N171" s="38"/>
      <c r="O171" s="38"/>
      <c r="P171" s="1"/>
      <c r="Q171" s="610"/>
      <c r="R171" s="142"/>
      <c r="S171" s="39"/>
    </row>
    <row r="172" spans="1:19" ht="15.75" customHeight="1">
      <c r="A172" s="141"/>
      <c r="B172" s="26"/>
      <c r="C172" s="184"/>
      <c r="D172" s="184"/>
      <c r="E172" s="184"/>
      <c r="F172" s="184"/>
      <c r="G172" s="498"/>
      <c r="H172" s="498"/>
      <c r="I172" s="38"/>
      <c r="J172" s="38"/>
      <c r="K172" s="38"/>
      <c r="L172" s="38"/>
      <c r="M172" s="38"/>
      <c r="N172" s="38"/>
      <c r="O172" s="38"/>
      <c r="P172" s="1"/>
      <c r="Q172" s="610"/>
      <c r="R172" s="142"/>
      <c r="S172" s="39"/>
    </row>
    <row r="173" spans="1:19" ht="15.75" customHeight="1">
      <c r="A173" s="141"/>
      <c r="B173" s="26"/>
      <c r="C173" s="184"/>
      <c r="D173" s="184"/>
      <c r="E173" s="184"/>
      <c r="F173" s="184"/>
      <c r="G173" s="498"/>
      <c r="H173" s="498"/>
      <c r="I173" s="38"/>
      <c r="J173" s="38"/>
      <c r="K173" s="38"/>
      <c r="L173" s="38"/>
      <c r="M173" s="38"/>
      <c r="N173" s="38"/>
      <c r="O173" s="38"/>
      <c r="P173" s="1"/>
      <c r="Q173" s="610"/>
      <c r="R173" s="142"/>
      <c r="S173" s="39"/>
    </row>
    <row r="174" spans="1:19" ht="15.75" customHeight="1">
      <c r="A174" s="141"/>
      <c r="B174" s="26"/>
      <c r="C174" s="184"/>
      <c r="D174" s="184"/>
      <c r="E174" s="184"/>
      <c r="F174" s="184"/>
      <c r="G174" s="498"/>
      <c r="H174" s="498"/>
      <c r="I174" s="38"/>
      <c r="J174" s="38"/>
      <c r="K174" s="38"/>
      <c r="L174" s="38"/>
      <c r="M174" s="38"/>
      <c r="N174" s="38"/>
      <c r="O174" s="38"/>
      <c r="P174" s="1"/>
      <c r="Q174" s="610"/>
      <c r="R174" s="142"/>
      <c r="S174" s="39"/>
    </row>
    <row r="175" spans="1:19" ht="15.75" customHeight="1">
      <c r="A175" s="141"/>
      <c r="B175" s="26"/>
      <c r="C175" s="184"/>
      <c r="D175" s="184"/>
      <c r="E175" s="184"/>
      <c r="F175" s="184"/>
      <c r="G175" s="498"/>
      <c r="H175" s="498"/>
      <c r="I175" s="38"/>
      <c r="J175" s="38"/>
      <c r="K175" s="38"/>
      <c r="L175" s="38"/>
      <c r="M175" s="38"/>
      <c r="N175" s="38"/>
      <c r="O175" s="38"/>
      <c r="P175" s="1"/>
      <c r="Q175" s="610"/>
      <c r="R175" s="142"/>
      <c r="S175" s="39"/>
    </row>
    <row r="176" spans="1:19" ht="15.75" customHeight="1">
      <c r="A176" s="141"/>
      <c r="B176" s="26"/>
      <c r="C176" s="184"/>
      <c r="D176" s="184"/>
      <c r="E176" s="184"/>
      <c r="F176" s="184"/>
      <c r="G176" s="498"/>
      <c r="H176" s="498"/>
      <c r="I176" s="38"/>
      <c r="J176" s="38"/>
      <c r="K176" s="38"/>
      <c r="L176" s="38"/>
      <c r="M176" s="38"/>
      <c r="N176" s="38"/>
      <c r="O176" s="38"/>
      <c r="P176" s="1"/>
      <c r="Q176" s="610"/>
      <c r="R176" s="142"/>
      <c r="S176" s="39"/>
    </row>
    <row r="177" spans="1:19" ht="15.75" customHeight="1">
      <c r="A177" s="141"/>
      <c r="B177" s="26"/>
      <c r="C177" s="184"/>
      <c r="D177" s="184"/>
      <c r="E177" s="184"/>
      <c r="F177" s="184"/>
      <c r="G177" s="498"/>
      <c r="H177" s="498"/>
      <c r="I177" s="38"/>
      <c r="J177" s="38"/>
      <c r="K177" s="38"/>
      <c r="L177" s="38"/>
      <c r="M177" s="38"/>
      <c r="N177" s="38"/>
      <c r="O177" s="38"/>
      <c r="P177" s="1"/>
      <c r="Q177" s="610"/>
      <c r="R177" s="142"/>
      <c r="S177" s="39"/>
    </row>
    <row r="178" spans="1:19" ht="15.75" customHeight="1">
      <c r="A178" s="141"/>
      <c r="B178" s="26"/>
      <c r="C178" s="184"/>
      <c r="D178" s="184"/>
      <c r="E178" s="184"/>
      <c r="F178" s="184"/>
      <c r="G178" s="498"/>
      <c r="H178" s="498"/>
      <c r="I178" s="38"/>
      <c r="J178" s="38"/>
      <c r="K178" s="38"/>
      <c r="L178" s="38"/>
      <c r="M178" s="38"/>
      <c r="N178" s="38"/>
      <c r="O178" s="38"/>
      <c r="P178" s="1"/>
      <c r="Q178" s="610"/>
      <c r="R178" s="142"/>
      <c r="S178" s="39"/>
    </row>
    <row r="179" spans="1:19" ht="15.75" customHeight="1">
      <c r="A179" s="141"/>
      <c r="B179" s="26"/>
      <c r="C179" s="184"/>
      <c r="D179" s="184"/>
      <c r="E179" s="184"/>
      <c r="F179" s="184"/>
      <c r="G179" s="498"/>
      <c r="H179" s="498"/>
      <c r="I179" s="38"/>
      <c r="J179" s="38"/>
      <c r="K179" s="38"/>
      <c r="L179" s="38"/>
      <c r="M179" s="38"/>
      <c r="N179" s="38"/>
      <c r="O179" s="38"/>
      <c r="P179" s="1"/>
      <c r="Q179" s="610"/>
      <c r="R179" s="142"/>
      <c r="S179" s="39"/>
    </row>
    <row r="180" spans="1:19" ht="15.75" customHeight="1">
      <c r="A180" s="141"/>
      <c r="B180" s="26"/>
      <c r="C180" s="184"/>
      <c r="D180" s="184"/>
      <c r="E180" s="184"/>
      <c r="F180" s="184"/>
      <c r="G180" s="498"/>
      <c r="H180" s="498"/>
      <c r="I180" s="38"/>
      <c r="J180" s="38"/>
      <c r="K180" s="38"/>
      <c r="L180" s="38"/>
      <c r="M180" s="38"/>
      <c r="N180" s="38"/>
      <c r="O180" s="38"/>
      <c r="P180" s="1"/>
      <c r="Q180" s="610"/>
      <c r="R180" s="142"/>
      <c r="S180" s="39"/>
    </row>
    <row r="181" spans="1:19" ht="15.75" customHeight="1">
      <c r="A181" s="141"/>
      <c r="B181" s="26"/>
      <c r="C181" s="184"/>
      <c r="D181" s="184"/>
      <c r="E181" s="184"/>
      <c r="F181" s="184"/>
      <c r="G181" s="498"/>
      <c r="H181" s="498"/>
      <c r="I181" s="38"/>
      <c r="J181" s="38"/>
      <c r="K181" s="38"/>
      <c r="L181" s="38"/>
      <c r="M181" s="38"/>
      <c r="N181" s="38"/>
      <c r="O181" s="38"/>
      <c r="P181" s="1"/>
      <c r="Q181" s="610"/>
      <c r="R181" s="142"/>
      <c r="S181" s="39"/>
    </row>
    <row r="182" spans="1:19" ht="15.75" customHeight="1">
      <c r="A182" s="141"/>
      <c r="B182" s="26"/>
      <c r="C182" s="184"/>
      <c r="D182" s="184"/>
      <c r="E182" s="184"/>
      <c r="F182" s="184"/>
      <c r="G182" s="498"/>
      <c r="H182" s="498"/>
      <c r="I182" s="38"/>
      <c r="J182" s="38"/>
      <c r="K182" s="38"/>
      <c r="L182" s="38"/>
      <c r="M182" s="38"/>
      <c r="N182" s="38"/>
      <c r="O182" s="38"/>
      <c r="P182" s="1"/>
      <c r="Q182" s="610"/>
      <c r="R182" s="142"/>
      <c r="S182" s="39"/>
    </row>
    <row r="183" spans="1:19" ht="15.75" customHeight="1">
      <c r="A183" s="141"/>
      <c r="B183" s="26"/>
      <c r="C183" s="184"/>
      <c r="D183" s="184"/>
      <c r="E183" s="184"/>
      <c r="F183" s="184"/>
      <c r="G183" s="498"/>
      <c r="H183" s="498"/>
      <c r="I183" s="38"/>
      <c r="J183" s="38"/>
      <c r="K183" s="38"/>
      <c r="L183" s="38"/>
      <c r="M183" s="38"/>
      <c r="N183" s="38"/>
      <c r="O183" s="38"/>
      <c r="P183" s="1"/>
      <c r="Q183" s="610"/>
      <c r="R183" s="142"/>
      <c r="S183" s="39"/>
    </row>
    <row r="184" spans="1:19" ht="15.75" customHeight="1">
      <c r="A184" s="141"/>
      <c r="B184" s="26"/>
      <c r="C184" s="184"/>
      <c r="D184" s="184"/>
      <c r="E184" s="184"/>
      <c r="F184" s="184"/>
      <c r="G184" s="498"/>
      <c r="H184" s="498"/>
      <c r="I184" s="38"/>
      <c r="J184" s="38"/>
      <c r="K184" s="38"/>
      <c r="L184" s="38"/>
      <c r="M184" s="38"/>
      <c r="N184" s="38"/>
      <c r="O184" s="38"/>
      <c r="P184" s="1"/>
      <c r="Q184" s="610"/>
      <c r="R184" s="142"/>
      <c r="S184" s="39"/>
    </row>
    <row r="185" spans="1:19" ht="15.75" customHeight="1">
      <c r="A185" s="141"/>
      <c r="B185" s="26"/>
      <c r="C185" s="184"/>
      <c r="D185" s="184"/>
      <c r="E185" s="184"/>
      <c r="F185" s="184"/>
      <c r="G185" s="498"/>
      <c r="H185" s="498"/>
      <c r="I185" s="38"/>
      <c r="J185" s="38"/>
      <c r="K185" s="38"/>
      <c r="L185" s="38"/>
      <c r="M185" s="38"/>
      <c r="N185" s="38"/>
      <c r="O185" s="38"/>
      <c r="P185" s="1"/>
      <c r="Q185" s="610"/>
      <c r="R185" s="142"/>
      <c r="S185" s="39"/>
    </row>
    <row r="186" spans="1:19" ht="15.75" customHeight="1">
      <c r="A186" s="141"/>
      <c r="B186" s="26"/>
      <c r="C186" s="184"/>
      <c r="D186" s="184"/>
      <c r="E186" s="184"/>
      <c r="F186" s="184"/>
      <c r="G186" s="498"/>
      <c r="H186" s="498"/>
      <c r="I186" s="38"/>
      <c r="J186" s="38"/>
      <c r="K186" s="38"/>
      <c r="L186" s="38"/>
      <c r="M186" s="38"/>
      <c r="N186" s="38"/>
      <c r="O186" s="38"/>
      <c r="P186" s="1"/>
      <c r="Q186" s="610"/>
      <c r="R186" s="142"/>
      <c r="S186" s="39"/>
    </row>
    <row r="187" spans="1:19" ht="15.75" customHeight="1">
      <c r="A187" s="141"/>
      <c r="B187" s="26"/>
      <c r="C187" s="184"/>
      <c r="D187" s="184"/>
      <c r="E187" s="184"/>
      <c r="F187" s="184"/>
      <c r="G187" s="498"/>
      <c r="H187" s="498"/>
      <c r="I187" s="38"/>
      <c r="J187" s="38"/>
      <c r="K187" s="38"/>
      <c r="L187" s="38"/>
      <c r="M187" s="38"/>
      <c r="N187" s="38"/>
      <c r="O187" s="38"/>
      <c r="P187" s="1"/>
      <c r="Q187" s="610"/>
      <c r="R187" s="142"/>
      <c r="S187" s="39"/>
    </row>
    <row r="188" spans="1:19" ht="15.75" customHeight="1">
      <c r="A188" s="141"/>
      <c r="B188" s="26"/>
      <c r="C188" s="184"/>
      <c r="D188" s="184"/>
      <c r="E188" s="184"/>
      <c r="F188" s="184"/>
      <c r="G188" s="498"/>
      <c r="H188" s="498"/>
      <c r="I188" s="38"/>
      <c r="J188" s="38"/>
      <c r="K188" s="38"/>
      <c r="L188" s="38"/>
      <c r="M188" s="38"/>
      <c r="N188" s="38"/>
      <c r="O188" s="38"/>
      <c r="P188" s="1"/>
      <c r="Q188" s="610"/>
      <c r="R188" s="142"/>
      <c r="S188" s="39"/>
    </row>
    <row r="189" spans="1:19" ht="15.75" customHeight="1">
      <c r="A189" s="141"/>
      <c r="B189" s="26"/>
      <c r="C189" s="184"/>
      <c r="D189" s="184"/>
      <c r="E189" s="184"/>
      <c r="F189" s="184"/>
      <c r="G189" s="498"/>
      <c r="H189" s="498"/>
      <c r="I189" s="38"/>
      <c r="J189" s="38"/>
      <c r="K189" s="38"/>
      <c r="L189" s="38"/>
      <c r="M189" s="38"/>
      <c r="N189" s="38"/>
      <c r="O189" s="38"/>
      <c r="P189" s="1"/>
      <c r="Q189" s="610"/>
      <c r="R189" s="142"/>
      <c r="S189" s="39"/>
    </row>
    <row r="190" spans="1:19" ht="15.75" customHeight="1">
      <c r="A190" s="141"/>
      <c r="B190" s="26"/>
      <c r="C190" s="184"/>
      <c r="D190" s="184"/>
      <c r="E190" s="184"/>
      <c r="F190" s="184"/>
      <c r="G190" s="498"/>
      <c r="H190" s="498"/>
      <c r="I190" s="38"/>
      <c r="J190" s="38"/>
      <c r="K190" s="38"/>
      <c r="L190" s="38"/>
      <c r="M190" s="38"/>
      <c r="N190" s="38"/>
      <c r="O190" s="38"/>
      <c r="P190" s="1"/>
      <c r="Q190" s="610"/>
      <c r="R190" s="142"/>
      <c r="S190" s="39"/>
    </row>
    <row r="191" spans="1:19" ht="15.75" customHeight="1">
      <c r="A191" s="141"/>
      <c r="B191" s="26"/>
      <c r="C191" s="184"/>
      <c r="D191" s="184"/>
      <c r="E191" s="184"/>
      <c r="F191" s="184"/>
      <c r="G191" s="498"/>
      <c r="H191" s="498"/>
      <c r="I191" s="38"/>
      <c r="J191" s="38"/>
      <c r="K191" s="38"/>
      <c r="L191" s="38"/>
      <c r="M191" s="38"/>
      <c r="N191" s="38"/>
      <c r="O191" s="38"/>
      <c r="P191" s="1"/>
      <c r="Q191" s="610"/>
      <c r="R191" s="142"/>
      <c r="S191" s="39"/>
    </row>
    <row r="192" spans="1:19" ht="15.75" customHeight="1">
      <c r="A192" s="141"/>
      <c r="B192" s="26"/>
      <c r="C192" s="184"/>
      <c r="D192" s="184"/>
      <c r="E192" s="184"/>
      <c r="F192" s="184"/>
      <c r="G192" s="498"/>
      <c r="H192" s="498"/>
      <c r="I192" s="38"/>
      <c r="J192" s="38"/>
      <c r="K192" s="38"/>
      <c r="L192" s="38"/>
      <c r="M192" s="38"/>
      <c r="N192" s="38"/>
      <c r="O192" s="38"/>
      <c r="P192" s="1"/>
      <c r="Q192" s="610"/>
      <c r="R192" s="142"/>
      <c r="S192" s="39"/>
    </row>
    <row r="193" spans="1:19" ht="15.75" customHeight="1">
      <c r="A193" s="141"/>
      <c r="B193" s="26"/>
      <c r="C193" s="184"/>
      <c r="D193" s="184"/>
      <c r="E193" s="184"/>
      <c r="F193" s="184"/>
      <c r="G193" s="498"/>
      <c r="H193" s="498"/>
      <c r="I193" s="38"/>
      <c r="J193" s="38"/>
      <c r="K193" s="38"/>
      <c r="L193" s="38"/>
      <c r="M193" s="38"/>
      <c r="N193" s="38"/>
      <c r="O193" s="38"/>
      <c r="P193" s="1"/>
      <c r="Q193" s="610"/>
      <c r="R193" s="142"/>
      <c r="S193" s="39"/>
    </row>
    <row r="194" spans="1:19" ht="15.75" customHeight="1">
      <c r="A194" s="141"/>
      <c r="B194" s="26"/>
      <c r="C194" s="184"/>
      <c r="D194" s="184"/>
      <c r="E194" s="184"/>
      <c r="F194" s="184"/>
      <c r="G194" s="498"/>
      <c r="H194" s="498"/>
      <c r="I194" s="38"/>
      <c r="J194" s="38"/>
      <c r="K194" s="38"/>
      <c r="L194" s="38"/>
      <c r="M194" s="38"/>
      <c r="N194" s="38"/>
      <c r="O194" s="38"/>
      <c r="P194" s="1"/>
      <c r="Q194" s="610"/>
      <c r="R194" s="142"/>
      <c r="S194" s="39"/>
    </row>
    <row r="195" spans="1:19" ht="15.75" customHeight="1">
      <c r="A195" s="141"/>
      <c r="B195" s="26"/>
      <c r="C195" s="184"/>
      <c r="D195" s="184"/>
      <c r="E195" s="184"/>
      <c r="F195" s="184"/>
      <c r="G195" s="498"/>
      <c r="H195" s="498"/>
      <c r="I195" s="38"/>
      <c r="J195" s="38"/>
      <c r="K195" s="38"/>
      <c r="L195" s="38"/>
      <c r="M195" s="38"/>
      <c r="N195" s="38"/>
      <c r="O195" s="38"/>
      <c r="P195" s="1"/>
      <c r="Q195" s="610"/>
      <c r="R195" s="142"/>
      <c r="S195" s="39"/>
    </row>
    <row r="196" spans="1:19" ht="15.75" customHeight="1">
      <c r="A196" s="141"/>
      <c r="B196" s="26"/>
      <c r="C196" s="184"/>
      <c r="D196" s="184"/>
      <c r="E196" s="184"/>
      <c r="F196" s="184"/>
      <c r="G196" s="498"/>
      <c r="H196" s="498"/>
      <c r="I196" s="38"/>
      <c r="J196" s="38"/>
      <c r="K196" s="38"/>
      <c r="L196" s="38"/>
      <c r="M196" s="38"/>
      <c r="N196" s="38"/>
      <c r="O196" s="38"/>
      <c r="P196" s="1"/>
      <c r="Q196" s="610"/>
      <c r="R196" s="142"/>
      <c r="S196" s="39"/>
    </row>
    <row r="197" spans="1:19" ht="15.75" customHeight="1">
      <c r="A197" s="141"/>
      <c r="B197" s="26"/>
      <c r="C197" s="184"/>
      <c r="D197" s="184"/>
      <c r="E197" s="184"/>
      <c r="F197" s="184"/>
      <c r="G197" s="498"/>
      <c r="H197" s="498"/>
      <c r="I197" s="38"/>
      <c r="J197" s="38"/>
      <c r="K197" s="38"/>
      <c r="L197" s="38"/>
      <c r="M197" s="38"/>
      <c r="N197" s="38"/>
      <c r="O197" s="38"/>
      <c r="P197" s="1"/>
      <c r="Q197" s="610"/>
      <c r="R197" s="142"/>
      <c r="S197" s="39"/>
    </row>
    <row r="198" spans="1:19" ht="15.75" customHeight="1">
      <c r="A198" s="141"/>
      <c r="B198" s="26"/>
      <c r="C198" s="184"/>
      <c r="D198" s="184"/>
      <c r="E198" s="184"/>
      <c r="F198" s="184"/>
      <c r="G198" s="498"/>
      <c r="H198" s="498"/>
      <c r="I198" s="38"/>
      <c r="J198" s="38"/>
      <c r="K198" s="38"/>
      <c r="L198" s="38"/>
      <c r="M198" s="38"/>
      <c r="N198" s="38"/>
      <c r="O198" s="38"/>
      <c r="P198" s="1"/>
      <c r="Q198" s="610"/>
      <c r="R198" s="142"/>
      <c r="S198" s="39"/>
    </row>
    <row r="199" spans="1:19" ht="15.75" customHeight="1">
      <c r="A199" s="141"/>
      <c r="B199" s="26"/>
      <c r="C199" s="184"/>
      <c r="D199" s="184"/>
      <c r="E199" s="184"/>
      <c r="F199" s="184"/>
      <c r="G199" s="498"/>
      <c r="H199" s="498"/>
      <c r="I199" s="38"/>
      <c r="J199" s="38"/>
      <c r="K199" s="38"/>
      <c r="L199" s="38"/>
      <c r="M199" s="38"/>
      <c r="N199" s="38"/>
      <c r="O199" s="38"/>
      <c r="P199" s="1"/>
      <c r="Q199" s="610"/>
      <c r="R199" s="142"/>
      <c r="S199" s="39"/>
    </row>
    <row r="200" spans="1:19" ht="15.75" customHeight="1">
      <c r="A200" s="141"/>
      <c r="B200" s="26"/>
      <c r="C200" s="184"/>
      <c r="D200" s="184"/>
      <c r="E200" s="184"/>
      <c r="F200" s="184"/>
      <c r="G200" s="498"/>
      <c r="H200" s="498"/>
      <c r="I200" s="38"/>
      <c r="J200" s="38"/>
      <c r="K200" s="38"/>
      <c r="L200" s="38"/>
      <c r="M200" s="38"/>
      <c r="N200" s="38"/>
      <c r="O200" s="38"/>
      <c r="P200" s="1"/>
      <c r="Q200" s="610"/>
      <c r="R200" s="142"/>
      <c r="S200" s="39"/>
    </row>
    <row r="201" spans="1:19" ht="15.75" customHeight="1">
      <c r="A201" s="141"/>
      <c r="B201" s="26"/>
      <c r="C201" s="184"/>
      <c r="D201" s="184"/>
      <c r="E201" s="184"/>
      <c r="F201" s="184"/>
      <c r="G201" s="498"/>
      <c r="H201" s="498"/>
      <c r="I201" s="38"/>
      <c r="J201" s="38"/>
      <c r="K201" s="38"/>
      <c r="L201" s="38"/>
      <c r="M201" s="38"/>
      <c r="N201" s="38"/>
      <c r="O201" s="38"/>
      <c r="P201" s="1"/>
      <c r="Q201" s="610"/>
      <c r="R201" s="142"/>
      <c r="S201" s="39"/>
    </row>
    <row r="202" spans="1:19" ht="15.75" customHeight="1">
      <c r="A202" s="141"/>
      <c r="B202" s="26"/>
      <c r="C202" s="184"/>
      <c r="D202" s="184"/>
      <c r="E202" s="184"/>
      <c r="F202" s="184"/>
      <c r="G202" s="498"/>
      <c r="H202" s="498"/>
      <c r="I202" s="38"/>
      <c r="J202" s="38"/>
      <c r="K202" s="38"/>
      <c r="L202" s="38"/>
      <c r="M202" s="38"/>
      <c r="N202" s="38"/>
      <c r="O202" s="38"/>
      <c r="P202" s="1"/>
      <c r="Q202" s="610"/>
      <c r="R202" s="142"/>
      <c r="S202" s="39"/>
    </row>
    <row r="203" spans="1:19" ht="15.75" customHeight="1">
      <c r="A203" s="141"/>
      <c r="B203" s="26"/>
      <c r="C203" s="184"/>
      <c r="D203" s="184"/>
      <c r="E203" s="184"/>
      <c r="F203" s="184"/>
      <c r="G203" s="498"/>
      <c r="H203" s="498"/>
      <c r="I203" s="38"/>
      <c r="J203" s="38"/>
      <c r="K203" s="38"/>
      <c r="L203" s="38"/>
      <c r="M203" s="38"/>
      <c r="N203" s="38"/>
      <c r="O203" s="38"/>
      <c r="P203" s="1"/>
      <c r="Q203" s="610"/>
      <c r="R203" s="142"/>
      <c r="S203" s="39"/>
    </row>
    <row r="204" spans="1:19" ht="15.75" customHeight="1">
      <c r="A204" s="141"/>
      <c r="B204" s="26"/>
      <c r="C204" s="184"/>
      <c r="D204" s="184"/>
      <c r="E204" s="184"/>
      <c r="F204" s="184"/>
      <c r="G204" s="498"/>
      <c r="H204" s="498"/>
      <c r="I204" s="38"/>
      <c r="J204" s="38"/>
      <c r="K204" s="38"/>
      <c r="L204" s="38"/>
      <c r="M204" s="38"/>
      <c r="N204" s="38"/>
      <c r="O204" s="38"/>
      <c r="P204" s="1"/>
      <c r="Q204" s="610"/>
      <c r="R204" s="142"/>
      <c r="S204" s="39"/>
    </row>
    <row r="205" spans="1:19" ht="15.75" customHeight="1">
      <c r="A205" s="141"/>
      <c r="B205" s="26"/>
      <c r="C205" s="184"/>
      <c r="D205" s="184"/>
      <c r="E205" s="184"/>
      <c r="F205" s="184"/>
      <c r="G205" s="498"/>
      <c r="H205" s="498"/>
      <c r="I205" s="38"/>
      <c r="J205" s="38"/>
      <c r="K205" s="38"/>
      <c r="L205" s="38"/>
      <c r="M205" s="38"/>
      <c r="N205" s="38"/>
      <c r="O205" s="38"/>
      <c r="P205" s="1"/>
      <c r="Q205" s="610"/>
      <c r="R205" s="142"/>
      <c r="S205" s="39"/>
    </row>
    <row r="206" spans="1:19" ht="15.75" customHeight="1">
      <c r="A206" s="141"/>
      <c r="B206" s="26"/>
      <c r="C206" s="184"/>
      <c r="D206" s="184"/>
      <c r="E206" s="184"/>
      <c r="F206" s="184"/>
      <c r="G206" s="498"/>
      <c r="H206" s="498"/>
      <c r="I206" s="38"/>
      <c r="J206" s="38"/>
      <c r="K206" s="38"/>
      <c r="L206" s="38"/>
      <c r="M206" s="38"/>
      <c r="N206" s="38"/>
      <c r="O206" s="38"/>
      <c r="P206" s="1"/>
      <c r="Q206" s="610"/>
      <c r="R206" s="142"/>
      <c r="S206" s="39"/>
    </row>
    <row r="207" spans="1:19" ht="15.75" customHeight="1">
      <c r="A207" s="141"/>
      <c r="B207" s="26"/>
      <c r="C207" s="184"/>
      <c r="D207" s="184"/>
      <c r="E207" s="184"/>
      <c r="F207" s="184"/>
      <c r="G207" s="498"/>
      <c r="H207" s="498"/>
      <c r="I207" s="38"/>
      <c r="J207" s="38"/>
      <c r="K207" s="38"/>
      <c r="L207" s="38"/>
      <c r="M207" s="38"/>
      <c r="N207" s="38"/>
      <c r="O207" s="38"/>
      <c r="P207" s="1"/>
      <c r="Q207" s="610"/>
      <c r="R207" s="142"/>
      <c r="S207" s="39"/>
    </row>
    <row r="208" spans="1:19" ht="15.75" customHeight="1">
      <c r="A208" s="141"/>
      <c r="B208" s="26"/>
      <c r="C208" s="184"/>
      <c r="D208" s="184"/>
      <c r="E208" s="184"/>
      <c r="F208" s="184"/>
      <c r="G208" s="498"/>
      <c r="H208" s="498"/>
      <c r="I208" s="38"/>
      <c r="J208" s="38"/>
      <c r="K208" s="38"/>
      <c r="L208" s="38"/>
      <c r="M208" s="38"/>
      <c r="N208" s="38"/>
      <c r="O208" s="38"/>
      <c r="P208" s="1"/>
      <c r="Q208" s="610"/>
      <c r="R208" s="142"/>
      <c r="S208" s="39"/>
    </row>
    <row r="209" spans="1:19" ht="15.75" customHeight="1">
      <c r="A209" s="141"/>
      <c r="B209" s="26"/>
      <c r="C209" s="184"/>
      <c r="D209" s="184"/>
      <c r="E209" s="184"/>
      <c r="F209" s="184"/>
      <c r="G209" s="498"/>
      <c r="H209" s="498"/>
      <c r="I209" s="38"/>
      <c r="J209" s="38"/>
      <c r="K209" s="38"/>
      <c r="L209" s="38"/>
      <c r="M209" s="38"/>
      <c r="N209" s="38"/>
      <c r="O209" s="38"/>
      <c r="P209" s="1"/>
      <c r="Q209" s="610"/>
      <c r="R209" s="142"/>
      <c r="S209" s="39"/>
    </row>
    <row r="210" spans="1:19" ht="15.75" customHeight="1">
      <c r="A210" s="141"/>
      <c r="B210" s="26"/>
      <c r="C210" s="184"/>
      <c r="D210" s="184"/>
      <c r="E210" s="184"/>
      <c r="F210" s="184"/>
      <c r="G210" s="498"/>
      <c r="H210" s="498"/>
      <c r="I210" s="38"/>
      <c r="J210" s="38"/>
      <c r="K210" s="38"/>
      <c r="L210" s="38"/>
      <c r="M210" s="38"/>
      <c r="N210" s="38"/>
      <c r="O210" s="38"/>
      <c r="P210" s="1"/>
      <c r="Q210" s="610"/>
      <c r="R210" s="142"/>
      <c r="S210" s="39"/>
    </row>
    <row r="211" spans="1:19" ht="15.75" customHeight="1">
      <c r="A211" s="141"/>
      <c r="B211" s="26"/>
      <c r="C211" s="184"/>
      <c r="D211" s="184"/>
      <c r="E211" s="184"/>
      <c r="F211" s="184"/>
      <c r="G211" s="498"/>
      <c r="H211" s="498"/>
      <c r="I211" s="38"/>
      <c r="J211" s="38"/>
      <c r="K211" s="38"/>
      <c r="L211" s="38"/>
      <c r="M211" s="38"/>
      <c r="N211" s="38"/>
      <c r="O211" s="38"/>
      <c r="P211" s="1"/>
      <c r="Q211" s="610"/>
      <c r="R211" s="142"/>
      <c r="S211" s="39"/>
    </row>
    <row r="212" spans="1:19" ht="15.75" customHeight="1">
      <c r="A212" s="141"/>
      <c r="B212" s="26"/>
      <c r="C212" s="184"/>
      <c r="D212" s="184"/>
      <c r="E212" s="184"/>
      <c r="F212" s="184"/>
      <c r="G212" s="498"/>
      <c r="H212" s="498"/>
      <c r="I212" s="38"/>
      <c r="J212" s="38"/>
      <c r="K212" s="38"/>
      <c r="L212" s="38"/>
      <c r="M212" s="38"/>
      <c r="N212" s="38"/>
      <c r="O212" s="38"/>
      <c r="P212" s="1"/>
      <c r="Q212" s="610"/>
      <c r="R212" s="142"/>
      <c r="S212" s="39"/>
    </row>
    <row r="213" spans="1:19" ht="15.75" customHeight="1">
      <c r="A213" s="141"/>
      <c r="B213" s="26"/>
      <c r="C213" s="184"/>
      <c r="D213" s="184"/>
      <c r="E213" s="184"/>
      <c r="F213" s="184"/>
      <c r="G213" s="498"/>
      <c r="H213" s="498"/>
      <c r="I213" s="38"/>
      <c r="J213" s="38"/>
      <c r="K213" s="38"/>
      <c r="L213" s="38"/>
      <c r="M213" s="38"/>
      <c r="N213" s="38"/>
      <c r="O213" s="38"/>
      <c r="P213" s="1"/>
      <c r="Q213" s="610"/>
      <c r="R213" s="142"/>
      <c r="S213" s="39"/>
    </row>
    <row r="214" spans="1:19" ht="15.75" customHeight="1">
      <c r="A214" s="141"/>
      <c r="B214" s="26"/>
      <c r="C214" s="184"/>
      <c r="D214" s="184"/>
      <c r="E214" s="184"/>
      <c r="F214" s="184"/>
      <c r="G214" s="498"/>
      <c r="H214" s="498"/>
      <c r="I214" s="38"/>
      <c r="J214" s="38"/>
      <c r="K214" s="38"/>
      <c r="L214" s="38"/>
      <c r="M214" s="38"/>
      <c r="N214" s="38"/>
      <c r="O214" s="38"/>
      <c r="P214" s="1"/>
      <c r="Q214" s="610"/>
      <c r="R214" s="142"/>
      <c r="S214" s="39"/>
    </row>
    <row r="215" spans="1:19" ht="15.75" customHeight="1">
      <c r="A215" s="141"/>
      <c r="B215" s="26"/>
      <c r="C215" s="184"/>
      <c r="D215" s="184"/>
      <c r="E215" s="184"/>
      <c r="F215" s="184"/>
      <c r="G215" s="498"/>
      <c r="H215" s="498"/>
      <c r="I215" s="38"/>
      <c r="J215" s="38"/>
      <c r="K215" s="38"/>
      <c r="L215" s="38"/>
      <c r="M215" s="38"/>
      <c r="N215" s="38"/>
      <c r="O215" s="38"/>
      <c r="P215" s="1"/>
      <c r="Q215" s="610"/>
      <c r="R215" s="142"/>
      <c r="S215" s="39"/>
    </row>
    <row r="216" spans="1:19" ht="15.75" customHeight="1">
      <c r="A216" s="141"/>
      <c r="B216" s="26"/>
      <c r="C216" s="184"/>
      <c r="D216" s="184"/>
      <c r="E216" s="184"/>
      <c r="F216" s="184"/>
      <c r="G216" s="498"/>
      <c r="H216" s="498"/>
      <c r="I216" s="38"/>
      <c r="J216" s="38"/>
      <c r="K216" s="38"/>
      <c r="L216" s="38"/>
      <c r="M216" s="38"/>
      <c r="N216" s="38"/>
      <c r="O216" s="38"/>
      <c r="P216" s="1"/>
      <c r="Q216" s="610"/>
      <c r="R216" s="142"/>
      <c r="S216" s="39"/>
    </row>
    <row r="217" spans="1:19" ht="15.75" customHeight="1">
      <c r="A217" s="141"/>
      <c r="B217" s="26"/>
      <c r="C217" s="184"/>
      <c r="D217" s="184"/>
      <c r="E217" s="184"/>
      <c r="F217" s="184"/>
      <c r="G217" s="498"/>
      <c r="H217" s="498"/>
      <c r="I217" s="38"/>
      <c r="J217" s="38"/>
      <c r="K217" s="38"/>
      <c r="L217" s="38"/>
      <c r="M217" s="38"/>
      <c r="N217" s="38"/>
      <c r="O217" s="38"/>
      <c r="P217" s="1"/>
      <c r="Q217" s="610"/>
      <c r="R217" s="142"/>
      <c r="S217" s="39"/>
    </row>
    <row r="218" spans="1:19" ht="15.75" customHeight="1">
      <c r="A218" s="141"/>
      <c r="B218" s="26"/>
      <c r="C218" s="184"/>
      <c r="D218" s="184"/>
      <c r="E218" s="184"/>
      <c r="F218" s="184"/>
      <c r="G218" s="498"/>
      <c r="H218" s="498"/>
      <c r="I218" s="38"/>
      <c r="J218" s="38"/>
      <c r="K218" s="38"/>
      <c r="L218" s="38"/>
      <c r="M218" s="38"/>
      <c r="N218" s="38"/>
      <c r="O218" s="38"/>
      <c r="P218" s="1"/>
      <c r="Q218" s="610"/>
      <c r="R218" s="142"/>
      <c r="S218" s="39"/>
    </row>
    <row r="219" spans="1:19" ht="15.75" customHeight="1">
      <c r="A219" s="141"/>
      <c r="B219" s="26"/>
      <c r="C219" s="184"/>
      <c r="D219" s="184"/>
      <c r="E219" s="184"/>
      <c r="F219" s="184"/>
      <c r="G219" s="498"/>
      <c r="H219" s="498"/>
      <c r="I219" s="38"/>
      <c r="J219" s="38"/>
      <c r="K219" s="38"/>
      <c r="L219" s="38"/>
      <c r="M219" s="38"/>
      <c r="N219" s="38"/>
      <c r="O219" s="38"/>
      <c r="P219" s="1"/>
      <c r="Q219" s="610"/>
      <c r="R219" s="142"/>
      <c r="S219" s="39"/>
    </row>
    <row r="220" spans="1:19" ht="15.75" customHeight="1">
      <c r="A220" s="141"/>
      <c r="B220" s="26"/>
      <c r="C220" s="184"/>
      <c r="D220" s="184"/>
      <c r="E220" s="184"/>
      <c r="F220" s="184"/>
      <c r="G220" s="498"/>
      <c r="H220" s="498"/>
      <c r="I220" s="38"/>
      <c r="J220" s="38"/>
      <c r="K220" s="38"/>
      <c r="L220" s="38"/>
      <c r="M220" s="38"/>
      <c r="N220" s="38"/>
      <c r="O220" s="38"/>
      <c r="P220" s="1"/>
      <c r="Q220" s="610"/>
      <c r="R220" s="142"/>
      <c r="S220" s="39"/>
    </row>
    <row r="221" spans="1:19" ht="15.75" customHeight="1">
      <c r="A221" s="141"/>
      <c r="B221" s="26"/>
      <c r="C221" s="184"/>
      <c r="D221" s="184"/>
      <c r="E221" s="184"/>
      <c r="F221" s="184"/>
      <c r="G221" s="498"/>
      <c r="H221" s="498"/>
      <c r="I221" s="38"/>
      <c r="J221" s="38"/>
      <c r="K221" s="38"/>
      <c r="L221" s="38"/>
      <c r="M221" s="38"/>
      <c r="N221" s="38"/>
      <c r="O221" s="38"/>
      <c r="P221" s="1"/>
      <c r="Q221" s="610"/>
      <c r="R221" s="142"/>
      <c r="S221" s="39"/>
    </row>
    <row r="222" spans="1:19" ht="15.75" customHeight="1">
      <c r="A222" s="141"/>
      <c r="B222" s="26"/>
      <c r="C222" s="184"/>
      <c r="D222" s="184"/>
      <c r="E222" s="184"/>
      <c r="F222" s="184"/>
      <c r="G222" s="498"/>
      <c r="H222" s="498"/>
      <c r="I222" s="38"/>
      <c r="J222" s="38"/>
      <c r="K222" s="38"/>
      <c r="L222" s="38"/>
      <c r="M222" s="38"/>
      <c r="N222" s="38"/>
      <c r="O222" s="38"/>
      <c r="P222" s="1"/>
      <c r="Q222" s="610"/>
      <c r="R222" s="142"/>
      <c r="S222" s="39"/>
    </row>
    <row r="223" spans="1:19" ht="15.75" customHeight="1">
      <c r="A223" s="141"/>
      <c r="B223" s="26"/>
      <c r="C223" s="184"/>
      <c r="D223" s="184"/>
      <c r="E223" s="184"/>
      <c r="F223" s="184"/>
      <c r="G223" s="498"/>
      <c r="H223" s="498"/>
      <c r="I223" s="38"/>
      <c r="J223" s="38"/>
      <c r="K223" s="38"/>
      <c r="L223" s="38"/>
      <c r="M223" s="38"/>
      <c r="N223" s="38"/>
      <c r="O223" s="38"/>
      <c r="P223" s="1"/>
      <c r="Q223" s="610"/>
      <c r="R223" s="142"/>
      <c r="S223" s="39"/>
    </row>
    <row r="224" spans="1:19" ht="15.75" customHeight="1">
      <c r="A224" s="141"/>
      <c r="B224" s="26"/>
      <c r="C224" s="184"/>
      <c r="D224" s="184"/>
      <c r="E224" s="184"/>
      <c r="F224" s="184"/>
      <c r="G224" s="498"/>
      <c r="H224" s="498"/>
      <c r="I224" s="38"/>
      <c r="J224" s="38"/>
      <c r="K224" s="38"/>
      <c r="L224" s="38"/>
      <c r="M224" s="38"/>
      <c r="N224" s="38"/>
      <c r="O224" s="38"/>
      <c r="P224" s="1"/>
      <c r="Q224" s="610"/>
      <c r="R224" s="142"/>
      <c r="S224" s="39"/>
    </row>
    <row r="225" spans="1:19" ht="15.75" customHeight="1">
      <c r="A225" s="141"/>
      <c r="B225" s="26"/>
      <c r="C225" s="184"/>
      <c r="D225" s="184"/>
      <c r="E225" s="184"/>
      <c r="F225" s="184"/>
      <c r="G225" s="498"/>
      <c r="H225" s="498"/>
      <c r="I225" s="38"/>
      <c r="J225" s="38"/>
      <c r="K225" s="38"/>
      <c r="L225" s="38"/>
      <c r="M225" s="38"/>
      <c r="N225" s="38"/>
      <c r="O225" s="38"/>
      <c r="P225" s="1"/>
      <c r="Q225" s="610"/>
      <c r="R225" s="142"/>
      <c r="S225" s="39"/>
    </row>
    <row r="226" spans="1:19" ht="15.75" customHeight="1">
      <c r="A226" s="141"/>
      <c r="B226" s="26"/>
      <c r="C226" s="184"/>
      <c r="D226" s="184"/>
      <c r="E226" s="184"/>
      <c r="F226" s="184"/>
      <c r="G226" s="498"/>
      <c r="H226" s="498"/>
      <c r="I226" s="38"/>
      <c r="J226" s="38"/>
      <c r="K226" s="38"/>
      <c r="L226" s="38"/>
      <c r="M226" s="38"/>
      <c r="N226" s="38"/>
      <c r="O226" s="38"/>
      <c r="P226" s="1"/>
      <c r="Q226" s="610"/>
      <c r="R226" s="142"/>
      <c r="S226" s="39"/>
    </row>
    <row r="227" spans="1:19" ht="15.75" customHeight="1">
      <c r="A227" s="141"/>
      <c r="B227" s="26"/>
      <c r="C227" s="184"/>
      <c r="D227" s="184"/>
      <c r="E227" s="184"/>
      <c r="F227" s="184"/>
      <c r="G227" s="498"/>
      <c r="H227" s="498"/>
      <c r="I227" s="38"/>
      <c r="J227" s="38"/>
      <c r="K227" s="38"/>
      <c r="L227" s="38"/>
      <c r="M227" s="38"/>
      <c r="N227" s="38"/>
      <c r="O227" s="38"/>
      <c r="P227" s="1"/>
      <c r="Q227" s="610"/>
      <c r="R227" s="142"/>
      <c r="S227" s="39"/>
    </row>
    <row r="228" spans="1:19" ht="15.75" customHeight="1">
      <c r="A228" s="141"/>
      <c r="B228" s="26"/>
      <c r="C228" s="184"/>
      <c r="D228" s="184"/>
      <c r="E228" s="184"/>
      <c r="F228" s="184"/>
      <c r="G228" s="498"/>
      <c r="H228" s="498"/>
      <c r="I228" s="38"/>
      <c r="J228" s="38"/>
      <c r="K228" s="38"/>
      <c r="L228" s="38"/>
      <c r="M228" s="38"/>
      <c r="N228" s="38"/>
      <c r="O228" s="38"/>
      <c r="P228" s="1"/>
      <c r="Q228" s="610"/>
      <c r="R228" s="142"/>
      <c r="S228" s="39"/>
    </row>
    <row r="229" spans="1:19" ht="15.75" customHeight="1">
      <c r="A229" s="141"/>
      <c r="B229" s="26"/>
      <c r="C229" s="184"/>
      <c r="D229" s="184"/>
      <c r="E229" s="184"/>
      <c r="F229" s="184"/>
      <c r="G229" s="498"/>
      <c r="H229" s="498"/>
      <c r="I229" s="38"/>
      <c r="J229" s="38"/>
      <c r="K229" s="38"/>
      <c r="L229" s="38"/>
      <c r="M229" s="38"/>
      <c r="N229" s="38"/>
      <c r="O229" s="38"/>
      <c r="P229" s="1"/>
      <c r="Q229" s="610"/>
      <c r="R229" s="142"/>
      <c r="S229" s="39"/>
    </row>
    <row r="230" spans="1:19" ht="15.75" customHeight="1">
      <c r="A230" s="141"/>
      <c r="B230" s="26"/>
      <c r="C230" s="184"/>
      <c r="D230" s="184"/>
      <c r="E230" s="184"/>
      <c r="F230" s="184"/>
      <c r="G230" s="498"/>
      <c r="H230" s="498"/>
      <c r="I230" s="38"/>
      <c r="J230" s="38"/>
      <c r="K230" s="38"/>
      <c r="L230" s="38"/>
      <c r="M230" s="38"/>
      <c r="N230" s="38"/>
      <c r="O230" s="38"/>
      <c r="P230" s="1"/>
      <c r="Q230" s="610"/>
      <c r="R230" s="142"/>
      <c r="S230" s="39"/>
    </row>
    <row r="231" spans="1:19" ht="15.75" customHeight="1">
      <c r="A231" s="141"/>
      <c r="B231" s="26"/>
      <c r="C231" s="184"/>
      <c r="D231" s="184"/>
      <c r="E231" s="184"/>
      <c r="F231" s="184"/>
      <c r="G231" s="498"/>
      <c r="H231" s="498"/>
      <c r="I231" s="38"/>
      <c r="J231" s="38"/>
      <c r="K231" s="38"/>
      <c r="L231" s="38"/>
      <c r="M231" s="38"/>
      <c r="N231" s="38"/>
      <c r="O231" s="38"/>
      <c r="P231" s="1"/>
      <c r="Q231" s="610"/>
      <c r="R231" s="142"/>
      <c r="S231" s="39"/>
    </row>
    <row r="232" spans="1:19" ht="15.75" customHeight="1">
      <c r="A232" s="141"/>
      <c r="B232" s="26"/>
      <c r="C232" s="184"/>
      <c r="D232" s="184"/>
      <c r="E232" s="184"/>
      <c r="F232" s="184"/>
      <c r="G232" s="498"/>
      <c r="H232" s="498"/>
      <c r="I232" s="38"/>
      <c r="J232" s="38"/>
      <c r="K232" s="38"/>
      <c r="L232" s="38"/>
      <c r="M232" s="38"/>
      <c r="N232" s="38"/>
      <c r="O232" s="38"/>
      <c r="P232" s="1"/>
      <c r="Q232" s="610"/>
      <c r="R232" s="142"/>
      <c r="S232" s="39"/>
    </row>
    <row r="233" spans="1:19" ht="15.75" customHeight="1">
      <c r="A233" s="141"/>
      <c r="B233" s="26"/>
      <c r="C233" s="184"/>
      <c r="D233" s="184"/>
      <c r="E233" s="184"/>
      <c r="F233" s="184"/>
      <c r="G233" s="498"/>
      <c r="H233" s="498"/>
      <c r="I233" s="38"/>
      <c r="J233" s="38"/>
      <c r="K233" s="38"/>
      <c r="L233" s="38"/>
      <c r="M233" s="38"/>
      <c r="N233" s="38"/>
      <c r="O233" s="38"/>
      <c r="P233" s="1"/>
      <c r="Q233" s="610"/>
      <c r="R233" s="142"/>
      <c r="S233" s="39"/>
    </row>
    <row r="234" spans="1:19" ht="15.75" customHeight="1">
      <c r="A234" s="141"/>
      <c r="B234" s="26"/>
      <c r="C234" s="184"/>
      <c r="D234" s="184"/>
      <c r="E234" s="184"/>
      <c r="F234" s="184"/>
      <c r="G234" s="498"/>
      <c r="H234" s="498"/>
      <c r="I234" s="38"/>
      <c r="J234" s="38"/>
      <c r="K234" s="38"/>
      <c r="L234" s="38"/>
      <c r="M234" s="38"/>
      <c r="N234" s="38"/>
      <c r="O234" s="38"/>
      <c r="P234" s="1"/>
      <c r="Q234" s="610"/>
      <c r="R234" s="142"/>
      <c r="S234" s="39"/>
    </row>
    <row r="235" spans="1:19" ht="15.75" customHeight="1">
      <c r="A235" s="141"/>
      <c r="B235" s="26"/>
      <c r="C235" s="184"/>
      <c r="D235" s="184"/>
      <c r="E235" s="184"/>
      <c r="F235" s="184"/>
      <c r="G235" s="498"/>
      <c r="H235" s="498"/>
      <c r="I235" s="38"/>
      <c r="J235" s="38"/>
      <c r="K235" s="38"/>
      <c r="L235" s="38"/>
      <c r="M235" s="38"/>
      <c r="N235" s="38"/>
      <c r="O235" s="38"/>
      <c r="P235" s="1"/>
      <c r="Q235" s="610"/>
      <c r="R235" s="142"/>
      <c r="S235" s="39"/>
    </row>
    <row r="236" spans="1:19" ht="15.75" customHeight="1">
      <c r="A236" s="141"/>
      <c r="B236" s="26"/>
      <c r="C236" s="184"/>
      <c r="D236" s="184"/>
      <c r="E236" s="184"/>
      <c r="F236" s="184"/>
      <c r="G236" s="498"/>
      <c r="H236" s="498"/>
      <c r="I236" s="38"/>
      <c r="J236" s="38"/>
      <c r="K236" s="38"/>
      <c r="L236" s="38"/>
      <c r="M236" s="38"/>
      <c r="N236" s="38"/>
      <c r="O236" s="38"/>
      <c r="P236" s="1"/>
      <c r="Q236" s="610"/>
      <c r="R236" s="142"/>
      <c r="S236" s="39"/>
    </row>
    <row r="237" spans="1:19" ht="15.75" customHeight="1">
      <c r="A237" s="141"/>
      <c r="B237" s="26"/>
      <c r="C237" s="184"/>
      <c r="D237" s="184"/>
      <c r="E237" s="184"/>
      <c r="F237" s="184"/>
      <c r="G237" s="498"/>
      <c r="H237" s="498"/>
      <c r="I237" s="38"/>
      <c r="J237" s="38"/>
      <c r="K237" s="38"/>
      <c r="L237" s="38"/>
      <c r="M237" s="38"/>
      <c r="N237" s="38"/>
      <c r="O237" s="38"/>
      <c r="P237" s="1"/>
      <c r="Q237" s="610"/>
      <c r="R237" s="142"/>
      <c r="S237" s="39"/>
    </row>
    <row r="238" spans="1:19" ht="15.75" customHeight="1">
      <c r="A238" s="141"/>
      <c r="B238" s="26"/>
      <c r="C238" s="184"/>
      <c r="D238" s="184"/>
      <c r="E238" s="184"/>
      <c r="F238" s="184"/>
      <c r="G238" s="498"/>
      <c r="H238" s="498"/>
      <c r="I238" s="38"/>
      <c r="J238" s="38"/>
      <c r="K238" s="38"/>
      <c r="L238" s="38"/>
      <c r="M238" s="38"/>
      <c r="N238" s="38"/>
      <c r="O238" s="38"/>
      <c r="P238" s="1"/>
      <c r="Q238" s="610"/>
      <c r="R238" s="142"/>
      <c r="S238" s="39"/>
    </row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A1:H1"/>
    <mergeCell ref="A41:C41"/>
  </mergeCells>
  <pageMargins left="0.7" right="0.7" top="0.78740157499999996" bottom="0.78740157499999996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90"/>
  <sheetViews>
    <sheetView workbookViewId="0">
      <selection activeCell="A16" sqref="A16"/>
    </sheetView>
  </sheetViews>
  <sheetFormatPr defaultColWidth="14.44140625" defaultRowHeight="15" customHeight="1"/>
  <cols>
    <col min="1" max="1" width="26.88671875" customWidth="1"/>
    <col min="2" max="2" width="24" customWidth="1"/>
    <col min="3" max="11" width="19.109375" customWidth="1"/>
    <col min="12" max="12" width="18.109375" customWidth="1"/>
    <col min="13" max="13" width="17" customWidth="1"/>
  </cols>
  <sheetData>
    <row r="1" spans="1:13" ht="18" customHeight="1">
      <c r="A1" s="143" t="s">
        <v>189</v>
      </c>
      <c r="B1" s="26"/>
      <c r="C1" s="26"/>
      <c r="D1" s="144"/>
      <c r="E1" s="145"/>
      <c r="F1" s="145"/>
      <c r="G1" s="145"/>
      <c r="H1" s="145"/>
      <c r="I1" s="145"/>
      <c r="J1" s="26"/>
      <c r="K1" s="26"/>
      <c r="L1" s="26"/>
      <c r="M1" s="26"/>
    </row>
    <row r="2" spans="1:13" ht="14.4">
      <c r="A2" s="146"/>
      <c r="B2" s="147" t="s">
        <v>135</v>
      </c>
      <c r="C2" s="147" t="s">
        <v>136</v>
      </c>
      <c r="D2" s="147" t="s">
        <v>137</v>
      </c>
      <c r="E2" s="147" t="s">
        <v>138</v>
      </c>
      <c r="F2" s="147" t="s">
        <v>139</v>
      </c>
      <c r="G2" s="147" t="s">
        <v>140</v>
      </c>
      <c r="H2" s="147" t="s">
        <v>141</v>
      </c>
      <c r="I2" s="147" t="s">
        <v>142</v>
      </c>
      <c r="J2" s="147" t="s">
        <v>143</v>
      </c>
      <c r="K2" s="147" t="s">
        <v>144</v>
      </c>
      <c r="L2" s="147" t="s">
        <v>145</v>
      </c>
      <c r="M2" s="147" t="s">
        <v>146</v>
      </c>
    </row>
    <row r="3" spans="1:13" ht="14.4">
      <c r="A3" s="146" t="s">
        <v>190</v>
      </c>
      <c r="B3" s="148"/>
      <c r="C3" s="149"/>
      <c r="D3" s="149"/>
      <c r="E3" s="149"/>
      <c r="F3" s="149"/>
      <c r="G3" s="149"/>
      <c r="H3" s="149"/>
      <c r="I3" s="148"/>
      <c r="J3" s="148"/>
      <c r="K3" s="148"/>
      <c r="L3" s="148"/>
      <c r="M3" s="148"/>
    </row>
    <row r="4" spans="1:13" ht="14.4">
      <c r="A4" s="146" t="s">
        <v>191</v>
      </c>
      <c r="B4" s="148"/>
      <c r="C4" s="149"/>
      <c r="D4" s="149"/>
      <c r="E4" s="149"/>
      <c r="F4" s="149"/>
      <c r="G4" s="149"/>
      <c r="H4" s="149"/>
      <c r="I4" s="148"/>
      <c r="J4" s="148"/>
      <c r="K4" s="148"/>
      <c r="L4" s="148"/>
      <c r="M4" s="148"/>
    </row>
    <row r="5" spans="1:13" ht="14.4">
      <c r="A5" s="146" t="s">
        <v>192</v>
      </c>
      <c r="B5" s="150"/>
      <c r="C5" s="151"/>
      <c r="D5" s="151"/>
      <c r="E5" s="152"/>
      <c r="F5" s="152"/>
      <c r="G5" s="152"/>
      <c r="H5" s="152"/>
      <c r="I5" s="150"/>
      <c r="J5" s="150"/>
      <c r="K5" s="150"/>
      <c r="L5" s="150"/>
      <c r="M5" s="150"/>
    </row>
    <row r="6" spans="1:13" ht="14.4">
      <c r="A6" s="146" t="s">
        <v>193</v>
      </c>
      <c r="B6" s="150"/>
      <c r="C6" s="152"/>
      <c r="D6" s="152"/>
      <c r="E6" s="152"/>
      <c r="F6" s="152"/>
      <c r="G6" s="152"/>
      <c r="H6" s="152"/>
      <c r="I6" s="150"/>
      <c r="J6" s="150"/>
      <c r="K6" s="150"/>
      <c r="L6" s="150"/>
      <c r="M6" s="150"/>
    </row>
    <row r="7" spans="1:13" ht="14.4">
      <c r="A7" s="146" t="s">
        <v>194</v>
      </c>
      <c r="B7" s="150"/>
      <c r="C7" s="152"/>
      <c r="D7" s="152"/>
      <c r="E7" s="152"/>
      <c r="F7" s="152"/>
      <c r="G7" s="152"/>
      <c r="H7" s="152"/>
      <c r="I7" s="150"/>
      <c r="J7" s="150"/>
      <c r="K7" s="150"/>
      <c r="L7" s="150"/>
      <c r="M7" s="150"/>
    </row>
    <row r="8" spans="1:13" ht="15.75" customHeight="1">
      <c r="A8" s="153" t="s">
        <v>195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</row>
    <row r="9" spans="1:13" ht="15.75" customHeight="1">
      <c r="A9" s="153" t="s">
        <v>196</v>
      </c>
      <c r="B9" s="155"/>
      <c r="C9" s="156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ht="15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ht="15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15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5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5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5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5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5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5.75" customHeight="1"/>
    <row r="200" spans="1:13" ht="15.75" customHeight="1"/>
    <row r="201" spans="1:13" ht="15.75" customHeight="1"/>
    <row r="202" spans="1:13" ht="15.75" customHeight="1"/>
    <row r="203" spans="1:13" ht="15.75" customHeight="1"/>
    <row r="204" spans="1:13" ht="15.75" customHeight="1"/>
    <row r="205" spans="1:13" ht="15.75" customHeight="1"/>
    <row r="206" spans="1:13" ht="15.75" customHeight="1"/>
    <row r="207" spans="1:13" ht="15.75" customHeight="1"/>
    <row r="208" spans="1:13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pageMargins left="0.7" right="0.7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VÝDAJE</vt:lpstr>
      <vt:lpstr>PŘÍJMY</vt:lpstr>
      <vt:lpstr>STAV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Müllerová</dc:creator>
  <cp:lastModifiedBy>Monika Müllerová</cp:lastModifiedBy>
  <cp:lastPrinted>2022-12-07T09:08:22Z</cp:lastPrinted>
  <dcterms:created xsi:type="dcterms:W3CDTF">2022-08-03T14:09:22Z</dcterms:created>
  <dcterms:modified xsi:type="dcterms:W3CDTF">2022-12-12T18:31:16Z</dcterms:modified>
</cp:coreProperties>
</file>